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firstSheet="1" activeTab="1"/>
  </bookViews>
  <sheets>
    <sheet name="©" sheetId="1" state="veryHidden" r:id="rId1"/>
    <sheet name="Basic" sheetId="2" r:id="rId2"/>
    <sheet name="MACRS_Rate" sheetId="3" r:id="rId3"/>
    <sheet name="MACRS" sheetId="4" r:id="rId4"/>
  </sheets>
  <definedNames>
    <definedName name="conv" localSheetId="3">'MACRS'!$E$13</definedName>
    <definedName name="conv">'MACRS_Rate'!$D$14</definedName>
    <definedName name="last" localSheetId="3">'MACRS'!$E$15</definedName>
    <definedName name="last">'MACRS_Rate'!$D$16</definedName>
    <definedName name="m" localSheetId="3">IF('MACRS'!conv="Mid-Month",'MACRS'!$E$14,NA())</definedName>
    <definedName name="m">IF(conv="Mid-Month",'MACRS_Rate'!$D$15,NA())</definedName>
    <definedName name="method" localSheetId="3">'MACRS'!$E$12</definedName>
    <definedName name="method" localSheetId="2">'MACRS_Rate'!$D$13</definedName>
    <definedName name="method">'Basic'!$D$13</definedName>
    <definedName name="n" localSheetId="1">'Basic'!$D$12</definedName>
    <definedName name="n" localSheetId="3">'MACRS'!$E$11</definedName>
    <definedName name="n" localSheetId="2">'MACRS_Rate'!$D$12</definedName>
    <definedName name="n">#REF!</definedName>
    <definedName name="P" localSheetId="1">'Basic'!$D$10</definedName>
    <definedName name="P" localSheetId="3">'MACRS'!$E$10</definedName>
    <definedName name="P" localSheetId="2">'MACRS_Rate'!$D$11</definedName>
    <definedName name="P">#REF!</definedName>
    <definedName name="_xlnm.Print_Area" localSheetId="1">'Basic'!$A$1:$G$66</definedName>
    <definedName name="_xlnm.Print_Area" localSheetId="3">'MACRS'!$A:$I</definedName>
    <definedName name="_xlnm.Print_Area" localSheetId="2">'MACRS_Rate'!$A:$G</definedName>
    <definedName name="_xlnm.Print_Titles" localSheetId="3">'MACRS'!$18:$19</definedName>
    <definedName name="_xlnm.Print_Titles" localSheetId="2">'MACRS_Rate'!$18:$19</definedName>
    <definedName name="Q" localSheetId="3">IF('MACRS'!conv="Mid-Quarter",'MACRS'!$E$14,NA())</definedName>
    <definedName name="Q">IF(conv="Mid-Quarter",'MACRS_Rate'!$D$15,NA())</definedName>
    <definedName name="Sn" localSheetId="1">'Basic'!$D$11</definedName>
    <definedName name="valuevx">42.314159</definedName>
  </definedNames>
  <calcPr fullCalcOnLoad="1"/>
</workbook>
</file>

<file path=xl/comments2.xml><?xml version="1.0" encoding="utf-8"?>
<comments xmlns="http://schemas.openxmlformats.org/spreadsheetml/2006/main">
  <authors>
    <author>Vertex42</author>
  </authors>
  <commentList>
    <comment ref="C13" authorId="0">
      <text>
        <r>
          <rPr>
            <b/>
            <sz val="8"/>
            <rFont val="Tahoma"/>
            <family val="2"/>
          </rPr>
          <t>Depreciation Methods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2"/>
          </rPr>
          <t xml:space="preserve"> : Straight-Line
</t>
        </r>
        <r>
          <rPr>
            <b/>
            <sz val="8"/>
            <rFont val="Tahoma"/>
            <family val="2"/>
          </rPr>
          <t>SYOD</t>
        </r>
        <r>
          <rPr>
            <sz val="8"/>
            <rFont val="Tahoma"/>
            <family val="2"/>
          </rPr>
          <t xml:space="preserve"> : Sum-of-Years' Digits
</t>
        </r>
        <r>
          <rPr>
            <b/>
            <sz val="8"/>
            <rFont val="Tahoma"/>
            <family val="2"/>
          </rPr>
          <t>DB</t>
        </r>
        <r>
          <rPr>
            <sz val="8"/>
            <rFont val="Tahoma"/>
            <family val="2"/>
          </rPr>
          <t xml:space="preserve"> : Declining Balance
</t>
        </r>
        <r>
          <rPr>
            <b/>
            <sz val="8"/>
            <rFont val="Tahoma"/>
            <family val="2"/>
          </rPr>
          <t>DB-SL</t>
        </r>
        <r>
          <rPr>
            <sz val="8"/>
            <rFont val="Tahoma"/>
            <family val="2"/>
          </rPr>
          <t xml:space="preserve"> : Declining Balance with Switch to Straight-Line
</t>
        </r>
      </text>
    </comment>
  </commentList>
</comments>
</file>

<file path=xl/comments3.xml><?xml version="1.0" encoding="utf-8"?>
<comments xmlns="http://schemas.openxmlformats.org/spreadsheetml/2006/main">
  <authors>
    <author>Vertex42</author>
  </authors>
  <commentList>
    <comment ref="C14" authorId="0">
      <text>
        <r>
          <rPr>
            <b/>
            <sz val="8"/>
            <rFont val="Tahoma"/>
            <family val="2"/>
          </rPr>
          <t>Convention:</t>
        </r>
        <r>
          <rPr>
            <sz val="8"/>
            <rFont val="Tahoma"/>
            <family val="2"/>
          </rPr>
          <t xml:space="preserve">
Consult the appropriate IRS publication to determine the correct convention to use for this asset class.</t>
        </r>
      </text>
    </comment>
    <comment ref="C13" authorId="0">
      <text>
        <r>
          <rPr>
            <b/>
            <sz val="8"/>
            <rFont val="Tahoma"/>
            <family val="2"/>
          </rPr>
          <t>Depreciation Methods: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2"/>
          </rPr>
          <t xml:space="preserve">: Straight-Line
</t>
        </r>
        <r>
          <rPr>
            <b/>
            <sz val="8"/>
            <rFont val="Tahoma"/>
            <family val="2"/>
          </rPr>
          <t>DB-SL</t>
        </r>
        <r>
          <rPr>
            <sz val="8"/>
            <rFont val="Tahoma"/>
            <family val="2"/>
          </rPr>
          <t>: Declining Balance with Switch to Straight-Line.</t>
        </r>
      </text>
    </comment>
  </commentList>
</comments>
</file>

<file path=xl/comments4.xml><?xml version="1.0" encoding="utf-8"?>
<comments xmlns="http://schemas.openxmlformats.org/spreadsheetml/2006/main">
  <authors>
    <author>Vertex42</author>
  </authors>
  <commentList>
    <comment ref="D13" authorId="0">
      <text>
        <r>
          <rPr>
            <b/>
            <sz val="8"/>
            <rFont val="Tahoma"/>
            <family val="2"/>
          </rPr>
          <t>Convention:</t>
        </r>
        <r>
          <rPr>
            <sz val="8"/>
            <rFont val="Tahoma"/>
            <family val="2"/>
          </rPr>
          <t xml:space="preserve">
Consult the appropriate IRS publication to determine the correct convention to use for this asset class.</t>
        </r>
      </text>
    </comment>
    <comment ref="D12" authorId="0">
      <text>
        <r>
          <rPr>
            <b/>
            <sz val="8"/>
            <rFont val="Tahoma"/>
            <family val="2"/>
          </rPr>
          <t>Depreciation Methods: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2"/>
          </rPr>
          <t xml:space="preserve">: Straight-Line
</t>
        </r>
        <r>
          <rPr>
            <b/>
            <sz val="8"/>
            <rFont val="Tahoma"/>
            <family val="2"/>
          </rPr>
          <t>DB-SL</t>
        </r>
        <r>
          <rPr>
            <sz val="8"/>
            <rFont val="Tahoma"/>
            <family val="2"/>
          </rPr>
          <t>: Declining Balance with Switch to Straight-Line.</t>
        </r>
      </text>
    </comment>
  </commentList>
</comments>
</file>

<file path=xl/sharedStrings.xml><?xml version="1.0" encoding="utf-8"?>
<sst xmlns="http://schemas.openxmlformats.org/spreadsheetml/2006/main" count="67" uniqueCount="45">
  <si>
    <t>Depreciation Schedule</t>
  </si>
  <si>
    <t>Year</t>
  </si>
  <si>
    <t>Salvage Value (Sn)</t>
  </si>
  <si>
    <t>Purchase Price (P)</t>
  </si>
  <si>
    <t>Depreciation Period (n)</t>
  </si>
  <si>
    <t>Asset Description</t>
  </si>
  <si>
    <t>Depreciation Method</t>
  </si>
  <si>
    <t>Category</t>
  </si>
  <si>
    <t>DB Factor</t>
  </si>
  <si>
    <t>MACRS Depreciation Calculator</t>
  </si>
  <si>
    <t>Convention</t>
  </si>
  <si>
    <t>Half-Year</t>
  </si>
  <si>
    <t>Recovery Period (n)</t>
  </si>
  <si>
    <t>Asset Class</t>
  </si>
  <si>
    <t>Last Year of Depreciation</t>
  </si>
  <si>
    <t>Basis</t>
  </si>
  <si>
    <t>Adjustments</t>
  </si>
  <si>
    <t>Book Value</t>
  </si>
  <si>
    <r>
      <t>D</t>
    </r>
    <r>
      <rPr>
        <b/>
        <vertAlign val="subscript"/>
        <sz val="10"/>
        <color indexed="9"/>
        <rFont val="Arial"/>
        <family val="2"/>
      </rPr>
      <t>j</t>
    </r>
    <r>
      <rPr>
        <b/>
        <sz val="10"/>
        <color indexed="9"/>
        <rFont val="Arial"/>
        <family val="2"/>
      </rPr>
      <t xml:space="preserve"> (SL)</t>
    </r>
  </si>
  <si>
    <t>First Year Fraction</t>
  </si>
  <si>
    <r>
      <t>D</t>
    </r>
    <r>
      <rPr>
        <b/>
        <vertAlign val="subscript"/>
        <sz val="10"/>
        <color indexed="9"/>
        <rFont val="Arial"/>
        <family val="2"/>
      </rPr>
      <t>j</t>
    </r>
    <r>
      <rPr>
        <b/>
        <sz val="10"/>
        <color indexed="9"/>
        <rFont val="Arial"/>
        <family val="2"/>
      </rPr>
      <t xml:space="preserve"> (DB)</t>
    </r>
  </si>
  <si>
    <t>© 2009 Vertex42 LLC</t>
  </si>
  <si>
    <t>MACRS Depreciation Rate Calculator</t>
  </si>
  <si>
    <r>
      <t>This calculator should not be used for tax reporting.</t>
    </r>
    <r>
      <rPr>
        <i/>
        <sz val="10"/>
        <rFont val="Arial"/>
        <family val="2"/>
      </rPr>
      <t xml:space="preserve"> The depreciation rate is calculated,</t>
    </r>
  </si>
  <si>
    <t>but the calculated rate can be off by as much as 0.01% due to rounding. You should verify the</t>
  </si>
  <si>
    <t>rates with the official MACRS tables. Consult the official IRS publication to determine the</t>
  </si>
  <si>
    <t>Convention, Recovery Period, Asset Class, Depreciation Basis, and allowable Method.</t>
  </si>
  <si>
    <t>Depreciation Calculator</t>
  </si>
  <si>
    <t>http://www.vertex42.com/Calculators/depreciation-calculator.html</t>
  </si>
  <si>
    <t>conventions. This approach allows adjustments to be made to the basis within the depreciation schedule for</t>
  </si>
  <si>
    <t>purposes such as losses and improvements. Adjustments entered in year j affect the depreciation basis</t>
  </si>
  <si>
    <t>for year j. This calculator should not be used for official tax reporting.</t>
  </si>
  <si>
    <t>Depreciation</t>
  </si>
  <si>
    <r>
      <t>Rate</t>
    </r>
    <r>
      <rPr>
        <sz val="10"/>
        <color indexed="9"/>
        <rFont val="Arial"/>
        <family val="2"/>
      </rPr>
      <t xml:space="preserve"> (d</t>
    </r>
    <r>
      <rPr>
        <vertAlign val="subscript"/>
        <sz val="10"/>
        <color indexed="9"/>
        <rFont val="Arial"/>
        <family val="2"/>
      </rPr>
      <t>j</t>
    </r>
    <r>
      <rPr>
        <sz val="10"/>
        <color indexed="9"/>
        <rFont val="Arial"/>
        <family val="2"/>
      </rPr>
      <t>)</t>
    </r>
  </si>
  <si>
    <t>Cumulative</t>
  </si>
  <si>
    <t>Depreciation Basis</t>
  </si>
  <si>
    <r>
      <t xml:space="preserve">This calculator uses the </t>
    </r>
    <r>
      <rPr>
        <b/>
        <i/>
        <sz val="10"/>
        <rFont val="Arial"/>
        <family val="2"/>
      </rPr>
      <t>depreciation basis reduction</t>
    </r>
    <r>
      <rPr>
        <i/>
        <sz val="10"/>
        <rFont val="Arial"/>
        <family val="2"/>
      </rPr>
      <t xml:space="preserve"> approach to calculate depreciation using MACRS</t>
    </r>
  </si>
  <si>
    <t>SL</t>
  </si>
  <si>
    <t>Asset Depreciation Information</t>
  </si>
  <si>
    <r>
      <t>Depreciation</t>
    </r>
  </si>
  <si>
    <t>[42]</t>
  </si>
  <si>
    <t>Mid-Month</t>
  </si>
  <si>
    <t>Price/ Value</t>
  </si>
  <si>
    <t>Date/Year</t>
  </si>
  <si>
    <t>Assets Depreciation information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</si>
</sst>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;\-&quot;CN¥&quot;#,##0"/>
    <numFmt numFmtId="165" formatCode="&quot;CN¥&quot;#,##0;[Red]\-&quot;CN¥&quot;#,##0"/>
    <numFmt numFmtId="166" formatCode="&quot;CN¥&quot;#,##0.00;\-&quot;CN¥&quot;#,##0.00"/>
    <numFmt numFmtId="167" formatCode="&quot;CN¥&quot;#,##0.00;[Red]\-&quot;CN¥&quot;#,##0.00"/>
    <numFmt numFmtId="168" formatCode="_-&quot;CN¥&quot;* #,##0_-;\-&quot;CN¥&quot;* #,##0_-;_-&quot;CN¥&quot;* &quot;-&quot;_-;_-@_-"/>
    <numFmt numFmtId="169" formatCode="_-* #,##0_-;\-* #,##0_-;_-* &quot;-&quot;_-;_-@_-"/>
    <numFmt numFmtId="170" formatCode="_-&quot;CN¥&quot;* #,##0.00_-;\-&quot;CN¥&quot;* #,##0.00_-;_-&quot;CN¥&quot;* &quot;-&quot;??_-;_-@_-"/>
    <numFmt numFmtId="171" formatCode="_-* #,##0.00_-;\-* #,##0.00_-;_-* &quot;-&quot;??_-;_-@_-"/>
    <numFmt numFmtId="172" formatCode="d"/>
    <numFmt numFmtId="173" formatCode="[$-409]h:mm:ss\ AM/PM"/>
    <numFmt numFmtId="174" formatCode="[$-409]h:mm\ AM/PM;@"/>
    <numFmt numFmtId="175" formatCode="h\ AM/PM"/>
    <numFmt numFmtId="176" formatCode="[$-409]dddd\,\ mmmm\ dd\,\ yyyy"/>
    <numFmt numFmtId="177" formatCode="ddd\,\ mmmm\ dd\,\ yyyy"/>
    <numFmt numFmtId="178" formatCode="ddd\,\ mmmm\ d\,\ yyyy"/>
    <numFmt numFmtId="179" formatCode="mmmm\ d\,\ yyyy"/>
    <numFmt numFmtId="180" formatCode="&quot;$&quot;#,##0.00"/>
    <numFmt numFmtId="181" formatCode="0.0%"/>
    <numFmt numFmtId="182" formatCode="0.000%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$&quot;#,##0.0_);\(&quot;$&quot;#,##0.0\)"/>
    <numFmt numFmtId="189" formatCode="#,##0.0"/>
    <numFmt numFmtId="190" formatCode="#,##0.000"/>
    <numFmt numFmtId="191" formatCode="0.0"/>
    <numFmt numFmtId="192" formatCode="0.0000000000000%"/>
    <numFmt numFmtId="193" formatCode="0.00000000000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"/>
  </numFmts>
  <fonts count="69">
    <font>
      <sz val="10"/>
      <name val="Arial"/>
      <family val="2"/>
    </font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vertAlign val="subscript"/>
      <sz val="10"/>
      <color indexed="9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Arial"/>
      <family val="2"/>
    </font>
    <font>
      <vertAlign val="subscript"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Arial"/>
      <family val="2"/>
    </font>
    <font>
      <b/>
      <sz val="20"/>
      <color indexed="9"/>
      <name val="Arial"/>
      <family val="2"/>
    </font>
    <font>
      <sz val="9"/>
      <color indexed="56"/>
      <name val="Arial"/>
      <family val="2"/>
    </font>
    <font>
      <sz val="11"/>
      <color indexed="56"/>
      <name val="Arial"/>
      <family val="2"/>
    </font>
    <font>
      <b/>
      <sz val="2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2A4A70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11"/>
      <color rgb="FF002060"/>
      <name val="Arial"/>
      <family val="2"/>
    </font>
    <font>
      <b/>
      <sz val="20"/>
      <color theme="8" tint="-0.24997000396251678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2" fillId="0" borderId="0" xfId="53" applyFont="1" applyAlignment="1" applyProtection="1">
      <alignment/>
      <protection/>
    </xf>
    <xf numFmtId="0" fontId="9" fillId="0" borderId="0" xfId="0" applyFont="1" applyAlignment="1">
      <alignment/>
    </xf>
    <xf numFmtId="0" fontId="2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2" fillId="0" borderId="0" xfId="0" applyFont="1" applyAlignment="1" applyProtection="1">
      <alignment horizontal="left"/>
      <protection/>
    </xf>
    <xf numFmtId="0" fontId="0" fillId="33" borderId="0" xfId="0" applyFont="1" applyFill="1" applyAlignment="1" applyProtection="1">
      <alignment horizontal="right"/>
      <protection/>
    </xf>
    <xf numFmtId="186" fontId="0" fillId="34" borderId="0" xfId="0" applyNumberFormat="1" applyFont="1" applyFill="1" applyAlignment="1" applyProtection="1">
      <alignment horizontal="right"/>
      <protection/>
    </xf>
    <xf numFmtId="3" fontId="15" fillId="0" borderId="10" xfId="0" applyNumberFormat="1" applyFont="1" applyFill="1" applyBorder="1" applyAlignment="1" applyProtection="1">
      <alignment/>
      <protection locked="0"/>
    </xf>
    <xf numFmtId="0" fontId="15" fillId="35" borderId="10" xfId="0" applyFont="1" applyFill="1" applyBorder="1" applyAlignment="1" applyProtection="1">
      <alignment horizontal="right"/>
      <protection locked="0"/>
    </xf>
    <xf numFmtId="0" fontId="0" fillId="34" borderId="0" xfId="0" applyFont="1" applyFill="1" applyAlignment="1" applyProtection="1">
      <alignment horizontal="right"/>
      <protection locked="0"/>
    </xf>
    <xf numFmtId="9" fontId="0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36" borderId="0" xfId="0" applyNumberFormat="1" applyFont="1" applyFill="1" applyBorder="1" applyAlignment="1" applyProtection="1">
      <alignment/>
      <protection locked="0"/>
    </xf>
    <xf numFmtId="0" fontId="7" fillId="36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3" fontId="15" fillId="36" borderId="10" xfId="0" applyNumberFormat="1" applyFont="1" applyFill="1" applyBorder="1" applyAlignment="1" applyProtection="1">
      <alignment/>
      <protection locked="0"/>
    </xf>
    <xf numFmtId="9" fontId="0" fillId="36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9" fontId="0" fillId="37" borderId="10" xfId="0" applyNumberFormat="1" applyFont="1" applyFill="1" applyBorder="1" applyAlignment="1" applyProtection="1">
      <alignment/>
      <protection locked="0"/>
    </xf>
    <xf numFmtId="0" fontId="63" fillId="38" borderId="0" xfId="0" applyFont="1" applyFill="1" applyAlignment="1" applyProtection="1">
      <alignment horizontal="left"/>
      <protection/>
    </xf>
    <xf numFmtId="0" fontId="64" fillId="38" borderId="0" xfId="0" applyFont="1" applyFill="1" applyAlignment="1" applyProtection="1">
      <alignment/>
      <protection/>
    </xf>
    <xf numFmtId="0" fontId="20" fillId="38" borderId="0" xfId="0" applyFont="1" applyFill="1" applyAlignment="1" applyProtection="1">
      <alignment/>
      <protection/>
    </xf>
    <xf numFmtId="0" fontId="21" fillId="38" borderId="0" xfId="0" applyFont="1" applyFill="1" applyAlignment="1" applyProtection="1">
      <alignment horizontal="right"/>
      <protection/>
    </xf>
    <xf numFmtId="0" fontId="5" fillId="38" borderId="0" xfId="0" applyFont="1" applyFill="1" applyAlignment="1" applyProtection="1">
      <alignment/>
      <protection/>
    </xf>
    <xf numFmtId="0" fontId="5" fillId="38" borderId="0" xfId="0" applyFont="1" applyFill="1" applyAlignment="1" applyProtection="1">
      <alignment horizontal="right"/>
      <protection/>
    </xf>
    <xf numFmtId="0" fontId="5" fillId="38" borderId="0" xfId="0" applyFont="1" applyFill="1" applyAlignment="1" applyProtection="1">
      <alignment/>
      <protection/>
    </xf>
    <xf numFmtId="0" fontId="10" fillId="38" borderId="0" xfId="0" applyFont="1" applyFill="1" applyAlignment="1" applyProtection="1">
      <alignment horizontal="center"/>
      <protection/>
    </xf>
    <xf numFmtId="0" fontId="10" fillId="38" borderId="0" xfId="0" applyFont="1" applyFill="1" applyAlignment="1" applyProtection="1">
      <alignment horizontal="center"/>
      <protection locked="0"/>
    </xf>
    <xf numFmtId="0" fontId="10" fillId="38" borderId="0" xfId="0" applyFont="1" applyFill="1" applyAlignment="1" applyProtection="1">
      <alignment horizontal="right"/>
      <protection/>
    </xf>
    <xf numFmtId="0" fontId="15" fillId="6" borderId="0" xfId="0" applyFont="1" applyFill="1" applyAlignment="1" applyProtection="1">
      <alignment/>
      <protection/>
    </xf>
    <xf numFmtId="0" fontId="15" fillId="6" borderId="0" xfId="0" applyFont="1" applyFill="1" applyAlignment="1" applyProtection="1">
      <alignment horizontal="right" indent="1"/>
      <protection/>
    </xf>
    <xf numFmtId="0" fontId="15" fillId="6" borderId="0" xfId="0" applyFont="1" applyFill="1" applyAlignment="1" applyProtection="1">
      <alignment/>
      <protection/>
    </xf>
    <xf numFmtId="0" fontId="15" fillId="6" borderId="0" xfId="0" applyFont="1" applyFill="1" applyAlignment="1" applyProtection="1">
      <alignment horizontal="right"/>
      <protection/>
    </xf>
    <xf numFmtId="0" fontId="0" fillId="6" borderId="0" xfId="0" applyFont="1" applyFill="1" applyAlignment="1" applyProtection="1">
      <alignment/>
      <protection/>
    </xf>
    <xf numFmtId="0" fontId="18" fillId="6" borderId="0" xfId="0" applyFont="1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4" fontId="65" fillId="39" borderId="0" xfId="42" applyNumberFormat="1" applyFont="1" applyFill="1" applyAlignment="1" applyProtection="1">
      <alignment horizontal="right"/>
      <protection/>
    </xf>
    <xf numFmtId="4" fontId="7" fillId="39" borderId="0" xfId="42" applyNumberFormat="1" applyFont="1" applyFill="1" applyAlignment="1" applyProtection="1">
      <alignment horizontal="right"/>
      <protection/>
    </xf>
    <xf numFmtId="4" fontId="7" fillId="39" borderId="0" xfId="0" applyNumberFormat="1" applyFont="1" applyFill="1" applyAlignment="1" applyProtection="1">
      <alignment horizontal="right"/>
      <protection/>
    </xf>
    <xf numFmtId="0" fontId="7" fillId="39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66" fillId="6" borderId="0" xfId="0" applyFont="1" applyFill="1" applyAlignment="1" applyProtection="1">
      <alignment horizontal="right" indent="1"/>
      <protection/>
    </xf>
    <xf numFmtId="0" fontId="0" fillId="6" borderId="0" xfId="0" applyFont="1" applyFill="1" applyAlignment="1" applyProtection="1">
      <alignment horizontal="right"/>
      <protection/>
    </xf>
    <xf numFmtId="4" fontId="0" fillId="39" borderId="0" xfId="42" applyNumberFormat="1" applyFont="1" applyFill="1" applyAlignment="1" applyProtection="1">
      <alignment horizontal="right"/>
      <protection/>
    </xf>
    <xf numFmtId="182" fontId="0" fillId="39" borderId="0" xfId="59" applyNumberFormat="1" applyFont="1" applyFill="1" applyAlignment="1" applyProtection="1">
      <alignment horizontal="right"/>
      <protection/>
    </xf>
    <xf numFmtId="0" fontId="0" fillId="39" borderId="0" xfId="0" applyFont="1" applyFill="1" applyAlignment="1" applyProtection="1">
      <alignment horizontal="center"/>
      <protection/>
    </xf>
    <xf numFmtId="0" fontId="10" fillId="38" borderId="11" xfId="0" applyFont="1" applyFill="1" applyBorder="1" applyAlignment="1" applyProtection="1">
      <alignment horizontal="center"/>
      <protection/>
    </xf>
    <xf numFmtId="0" fontId="10" fillId="38" borderId="11" xfId="0" applyFont="1" applyFill="1" applyBorder="1" applyAlignment="1" applyProtection="1">
      <alignment horizontal="right"/>
      <protection/>
    </xf>
    <xf numFmtId="43" fontId="0" fillId="39" borderId="0" xfId="42" applyFont="1" applyFill="1" applyAlignment="1" applyProtection="1">
      <alignment horizontal="right"/>
      <protection/>
    </xf>
    <xf numFmtId="43" fontId="0" fillId="39" borderId="0" xfId="0" applyNumberFormat="1" applyFont="1" applyFill="1" applyAlignment="1" applyProtection="1">
      <alignment horizontal="right"/>
      <protection/>
    </xf>
    <xf numFmtId="0" fontId="6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13" xfId="0" applyFont="1" applyFill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  <color indexed="10"/>
      </font>
    </dxf>
    <dxf>
      <font>
        <color indexed="55"/>
      </font>
    </dxf>
    <dxf>
      <font>
        <color indexed="55"/>
      </font>
      <fill>
        <patternFill>
          <bgColor indexed="22"/>
        </patternFill>
      </fill>
    </dxf>
    <dxf>
      <font>
        <color indexed="55"/>
      </font>
      <fill>
        <patternFill>
          <bgColor indexed="22"/>
        </patternFill>
      </fill>
    </dxf>
    <dxf>
      <font>
        <color indexed="55"/>
      </font>
    </dxf>
    <dxf>
      <font>
        <color indexed="55"/>
      </font>
      <fill>
        <patternFill>
          <bgColor indexed="22"/>
        </patternFill>
      </fill>
    </dxf>
    <dxf>
      <font>
        <color indexed="55"/>
      </font>
    </dxf>
    <dxf>
      <font>
        <color indexed="55"/>
      </font>
    </dxf>
    <dxf>
      <font>
        <color indexed="55"/>
      </font>
      <fill>
        <patternFill>
          <bgColor indexed="22"/>
        </patternFill>
      </fill>
    </dxf>
    <dxf>
      <font>
        <color indexed="55"/>
      </font>
      <fill>
        <patternFill>
          <bgColor indexed="22"/>
        </patternFill>
      </fill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5">
      <c r="A1" s="14" t="s">
        <v>27</v>
      </c>
    </row>
    <row r="2" ht="12.75">
      <c r="A2" t="s">
        <v>21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I66"/>
  <sheetViews>
    <sheetView showGridLines="0" tabSelected="1" zoomScalePageLayoutView="0" workbookViewId="0" topLeftCell="A1">
      <selection activeCell="I20" sqref="I20"/>
    </sheetView>
  </sheetViews>
  <sheetFormatPr defaultColWidth="11.421875" defaultRowHeight="12.75"/>
  <cols>
    <col min="1" max="1" width="4.140625" style="2" customWidth="1"/>
    <col min="2" max="2" width="21.8515625" style="2" customWidth="1"/>
    <col min="3" max="3" width="19.28125" style="2" customWidth="1"/>
    <col min="4" max="4" width="24.8515625" style="2" customWidth="1"/>
    <col min="5" max="5" width="22.8515625" style="2" customWidth="1"/>
    <col min="6" max="6" width="13.421875" style="2" customWidth="1"/>
    <col min="7" max="7" width="11.421875" style="2" customWidth="1"/>
    <col min="8" max="8" width="9.7109375" style="2" customWidth="1"/>
    <col min="9" max="16384" width="11.421875" style="2" customWidth="1"/>
  </cols>
  <sheetData>
    <row r="1" spans="2:9" s="16" customFormat="1" ht="24" customHeight="1">
      <c r="B1" s="65" t="s">
        <v>44</v>
      </c>
      <c r="C1" s="18"/>
      <c r="D1" s="18"/>
      <c r="E1" s="18"/>
      <c r="F1" s="18"/>
      <c r="G1" s="18"/>
      <c r="H1" s="18"/>
      <c r="I1" s="18"/>
    </row>
    <row r="2" spans="2:8" ht="12.75">
      <c r="B2" s="10"/>
      <c r="C2" s="29"/>
      <c r="D2" s="29"/>
      <c r="E2" s="29"/>
      <c r="F2" s="29"/>
      <c r="G2" s="29"/>
      <c r="H2" s="29"/>
    </row>
    <row r="3" spans="2:8" ht="12.75">
      <c r="B3" s="8"/>
      <c r="C3" s="4"/>
      <c r="D3" s="4"/>
      <c r="E3" s="4"/>
      <c r="F3" s="4"/>
      <c r="G3" s="4"/>
      <c r="H3" s="4"/>
    </row>
    <row r="4" spans="2:8" ht="12.75">
      <c r="B4" s="8"/>
      <c r="C4" s="4"/>
      <c r="D4" s="4"/>
      <c r="E4" s="4"/>
      <c r="F4" s="4"/>
      <c r="G4" s="4"/>
      <c r="H4" s="4"/>
    </row>
    <row r="5" spans="1:8" ht="12.75">
      <c r="A5" s="8"/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4"/>
    </row>
    <row r="7" spans="2:8" ht="15.75">
      <c r="B7" s="36" t="s">
        <v>38</v>
      </c>
      <c r="C7" s="37"/>
      <c r="D7" s="38"/>
      <c r="E7" s="39"/>
      <c r="F7" s="40"/>
      <c r="G7" s="4"/>
      <c r="H7" s="4"/>
    </row>
    <row r="8" spans="2:8" ht="14.25">
      <c r="B8" s="48"/>
      <c r="C8" s="45" t="s">
        <v>5</v>
      </c>
      <c r="D8" s="71"/>
      <c r="E8" s="72"/>
      <c r="F8" s="73"/>
      <c r="G8" s="4"/>
      <c r="H8" s="4"/>
    </row>
    <row r="9" spans="2:8" ht="14.25">
      <c r="B9" s="48"/>
      <c r="C9" s="45" t="s">
        <v>7</v>
      </c>
      <c r="D9" s="71"/>
      <c r="E9" s="72"/>
      <c r="F9" s="73"/>
      <c r="G9" s="4"/>
      <c r="H9" s="4"/>
    </row>
    <row r="10" spans="2:8" ht="14.25">
      <c r="B10" s="50"/>
      <c r="C10" s="45" t="s">
        <v>3</v>
      </c>
      <c r="D10" s="21"/>
      <c r="E10" s="48"/>
      <c r="F10" s="48"/>
      <c r="G10" s="4"/>
      <c r="H10" s="4"/>
    </row>
    <row r="11" spans="2:8" ht="14.25">
      <c r="B11" s="50"/>
      <c r="C11" s="45" t="s">
        <v>2</v>
      </c>
      <c r="D11" s="21"/>
      <c r="E11" s="48"/>
      <c r="F11" s="48"/>
      <c r="G11" s="17"/>
      <c r="H11" s="4"/>
    </row>
    <row r="12" spans="2:8" ht="14.25">
      <c r="B12" s="50"/>
      <c r="C12" s="45" t="s">
        <v>4</v>
      </c>
      <c r="D12" s="21"/>
      <c r="E12" s="48"/>
      <c r="F12" s="48"/>
      <c r="G12" s="4"/>
      <c r="H12" s="4"/>
    </row>
    <row r="13" spans="2:8" ht="14.25">
      <c r="B13" s="50"/>
      <c r="C13" s="45" t="s">
        <v>6</v>
      </c>
      <c r="D13" s="22"/>
      <c r="E13" s="19"/>
      <c r="F13" s="33"/>
      <c r="G13" s="4"/>
      <c r="H13" s="4"/>
    </row>
    <row r="14" spans="2:8" ht="15">
      <c r="B14" s="4"/>
      <c r="C14" s="6"/>
      <c r="D14" s="4"/>
      <c r="E14" s="7"/>
      <c r="G14" s="4"/>
      <c r="H14" s="4"/>
    </row>
    <row r="15" spans="2:8" ht="15.75">
      <c r="B15" s="11" t="s">
        <v>0</v>
      </c>
      <c r="C15" s="4"/>
      <c r="D15" s="4"/>
      <c r="E15" s="15" t="s">
        <v>40</v>
      </c>
      <c r="F15" s="4"/>
      <c r="G15" s="4"/>
      <c r="H15" s="4"/>
    </row>
    <row r="16" spans="2:8" ht="13.5" thickBot="1">
      <c r="B16" s="61" t="s">
        <v>43</v>
      </c>
      <c r="C16" s="61" t="s">
        <v>32</v>
      </c>
      <c r="D16" s="62" t="s">
        <v>34</v>
      </c>
      <c r="E16" s="62" t="s">
        <v>42</v>
      </c>
      <c r="F16" s="48"/>
      <c r="G16" s="4"/>
      <c r="H16" s="4"/>
    </row>
    <row r="17" spans="2:8" ht="12.75">
      <c r="B17" s="32">
        <v>1</v>
      </c>
      <c r="C17" s="63" t="str">
        <f aca="true" t="shared" si="0" ref="C17:C48">IF(B17=" - "," - ",IF(method="SL",SLN(P,Sn,n),IF(method="SYOD",SYD(P,Sn,n,B17),IF(method="DB",DDB(P,Sn,n,B17,$F$13),IF(method="DB-SL",VDB(P,Sn,n,B17-1,B17,$F$13),"n/a")))))</f>
        <v>n/a</v>
      </c>
      <c r="D17" s="63">
        <f>IF(B17=" - "," - ",SUM(C$17:C17))</f>
        <v>0</v>
      </c>
      <c r="E17" s="64">
        <f aca="true" t="shared" si="1" ref="E17:E48">IF(B17=" - "," - ",P-D17)</f>
        <v>0</v>
      </c>
      <c r="F17" s="48"/>
      <c r="G17" s="4"/>
      <c r="H17" s="4"/>
    </row>
    <row r="18" spans="2:8" ht="12.75">
      <c r="B18" s="60" t="str">
        <f aca="true" t="shared" si="2" ref="B18:B49">IF(B17&gt;=n," - ",B17+1)</f>
        <v> - </v>
      </c>
      <c r="C18" s="63" t="str">
        <f t="shared" si="0"/>
        <v> - </v>
      </c>
      <c r="D18" s="63" t="str">
        <f>IF(B18=" - "," - ",SUM(C$17:C18))</f>
        <v> - </v>
      </c>
      <c r="E18" s="64" t="str">
        <f t="shared" si="1"/>
        <v> - </v>
      </c>
      <c r="F18" s="48"/>
      <c r="G18" s="4"/>
      <c r="H18" s="4"/>
    </row>
    <row r="19" spans="2:8" ht="12.75">
      <c r="B19" s="60" t="str">
        <f t="shared" si="2"/>
        <v> - </v>
      </c>
      <c r="C19" s="63" t="str">
        <f t="shared" si="0"/>
        <v> - </v>
      </c>
      <c r="D19" s="63" t="str">
        <f>IF(B19=" - "," - ",SUM(C$17:C19))</f>
        <v> - </v>
      </c>
      <c r="E19" s="64" t="str">
        <f t="shared" si="1"/>
        <v> - </v>
      </c>
      <c r="F19" s="48"/>
      <c r="G19" s="4"/>
      <c r="H19" s="4"/>
    </row>
    <row r="20" spans="2:6" ht="12.75">
      <c r="B20" s="60" t="str">
        <f t="shared" si="2"/>
        <v> - </v>
      </c>
      <c r="C20" s="63" t="str">
        <f t="shared" si="0"/>
        <v> - </v>
      </c>
      <c r="D20" s="63" t="str">
        <f>IF(B20=" - "," - ",SUM(C$17:C20))</f>
        <v> - </v>
      </c>
      <c r="E20" s="64" t="str">
        <f t="shared" si="1"/>
        <v> - </v>
      </c>
      <c r="F20" s="50"/>
    </row>
    <row r="21" spans="2:6" ht="12.75">
      <c r="B21" s="60" t="str">
        <f t="shared" si="2"/>
        <v> - </v>
      </c>
      <c r="C21" s="63" t="str">
        <f t="shared" si="0"/>
        <v> - </v>
      </c>
      <c r="D21" s="63" t="str">
        <f>IF(B21=" - "," - ",SUM(C$17:C21))</f>
        <v> - </v>
      </c>
      <c r="E21" s="64" t="str">
        <f t="shared" si="1"/>
        <v> - </v>
      </c>
      <c r="F21" s="50"/>
    </row>
    <row r="22" spans="2:6" ht="12.75">
      <c r="B22" s="60" t="str">
        <f t="shared" si="2"/>
        <v> - </v>
      </c>
      <c r="C22" s="63" t="str">
        <f t="shared" si="0"/>
        <v> - </v>
      </c>
      <c r="D22" s="63" t="str">
        <f>IF(B22=" - "," - ",SUM(C$17:C22))</f>
        <v> - </v>
      </c>
      <c r="E22" s="64" t="str">
        <f t="shared" si="1"/>
        <v> - </v>
      </c>
      <c r="F22" s="50"/>
    </row>
    <row r="23" spans="2:6" ht="12.75">
      <c r="B23" s="60" t="str">
        <f t="shared" si="2"/>
        <v> - </v>
      </c>
      <c r="C23" s="63" t="str">
        <f t="shared" si="0"/>
        <v> - </v>
      </c>
      <c r="D23" s="63" t="str">
        <f>IF(B23=" - "," - ",SUM(C$17:C23))</f>
        <v> - </v>
      </c>
      <c r="E23" s="64" t="str">
        <f t="shared" si="1"/>
        <v> - </v>
      </c>
      <c r="F23" s="50"/>
    </row>
    <row r="24" spans="2:6" ht="12.75">
      <c r="B24" s="60" t="str">
        <f t="shared" si="2"/>
        <v> - </v>
      </c>
      <c r="C24" s="63" t="str">
        <f t="shared" si="0"/>
        <v> - </v>
      </c>
      <c r="D24" s="63" t="str">
        <f>IF(B24=" - "," - ",SUM(C$17:C24))</f>
        <v> - </v>
      </c>
      <c r="E24" s="64" t="str">
        <f t="shared" si="1"/>
        <v> - </v>
      </c>
      <c r="F24" s="50"/>
    </row>
    <row r="25" spans="2:6" ht="12.75">
      <c r="B25" s="60" t="str">
        <f t="shared" si="2"/>
        <v> - </v>
      </c>
      <c r="C25" s="63" t="str">
        <f t="shared" si="0"/>
        <v> - </v>
      </c>
      <c r="D25" s="63" t="str">
        <f>IF(B25=" - "," - ",SUM(C$17:C25))</f>
        <v> - </v>
      </c>
      <c r="E25" s="64" t="str">
        <f t="shared" si="1"/>
        <v> - </v>
      </c>
      <c r="F25" s="50"/>
    </row>
    <row r="26" spans="2:6" ht="12.75">
      <c r="B26" s="60" t="str">
        <f t="shared" si="2"/>
        <v> - </v>
      </c>
      <c r="C26" s="63" t="str">
        <f t="shared" si="0"/>
        <v> - </v>
      </c>
      <c r="D26" s="63" t="str">
        <f>IF(B26=" - "," - ",SUM(C$17:C26))</f>
        <v> - </v>
      </c>
      <c r="E26" s="64" t="str">
        <f t="shared" si="1"/>
        <v> - </v>
      </c>
      <c r="F26" s="50"/>
    </row>
    <row r="27" spans="2:6" ht="12.75">
      <c r="B27" s="60" t="str">
        <f t="shared" si="2"/>
        <v> - </v>
      </c>
      <c r="C27" s="63" t="str">
        <f t="shared" si="0"/>
        <v> - </v>
      </c>
      <c r="D27" s="63" t="str">
        <f>IF(B27=" - "," - ",SUM(C$17:C27))</f>
        <v> - </v>
      </c>
      <c r="E27" s="64" t="str">
        <f t="shared" si="1"/>
        <v> - </v>
      </c>
      <c r="F27" s="50"/>
    </row>
    <row r="28" spans="2:6" ht="12.75">
      <c r="B28" s="60" t="str">
        <f t="shared" si="2"/>
        <v> - </v>
      </c>
      <c r="C28" s="63" t="str">
        <f t="shared" si="0"/>
        <v> - </v>
      </c>
      <c r="D28" s="63" t="str">
        <f>IF(B28=" - "," - ",SUM(C$17:C28))</f>
        <v> - </v>
      </c>
      <c r="E28" s="64" t="str">
        <f t="shared" si="1"/>
        <v> - </v>
      </c>
      <c r="F28" s="50"/>
    </row>
    <row r="29" spans="2:6" ht="12.75">
      <c r="B29" s="60" t="str">
        <f t="shared" si="2"/>
        <v> - </v>
      </c>
      <c r="C29" s="63" t="str">
        <f t="shared" si="0"/>
        <v> - </v>
      </c>
      <c r="D29" s="63" t="str">
        <f>IF(B29=" - "," - ",SUM(C$17:C29))</f>
        <v> - </v>
      </c>
      <c r="E29" s="64" t="str">
        <f t="shared" si="1"/>
        <v> - </v>
      </c>
      <c r="F29" s="50"/>
    </row>
    <row r="30" spans="2:6" ht="12.75">
      <c r="B30" s="60" t="str">
        <f t="shared" si="2"/>
        <v> - </v>
      </c>
      <c r="C30" s="63" t="str">
        <f t="shared" si="0"/>
        <v> - </v>
      </c>
      <c r="D30" s="63" t="str">
        <f>IF(B30=" - "," - ",SUM(C$17:C30))</f>
        <v> - </v>
      </c>
      <c r="E30" s="64" t="str">
        <f t="shared" si="1"/>
        <v> - </v>
      </c>
      <c r="F30" s="50"/>
    </row>
    <row r="31" spans="2:6" ht="12.75">
      <c r="B31" s="60" t="str">
        <f t="shared" si="2"/>
        <v> - </v>
      </c>
      <c r="C31" s="63" t="str">
        <f t="shared" si="0"/>
        <v> - </v>
      </c>
      <c r="D31" s="63" t="str">
        <f>IF(B31=" - "," - ",SUM(C$17:C31))</f>
        <v> - </v>
      </c>
      <c r="E31" s="64" t="str">
        <f t="shared" si="1"/>
        <v> - </v>
      </c>
      <c r="F31" s="50"/>
    </row>
    <row r="32" spans="2:6" ht="12.75">
      <c r="B32" s="60" t="str">
        <f t="shared" si="2"/>
        <v> - </v>
      </c>
      <c r="C32" s="63" t="str">
        <f t="shared" si="0"/>
        <v> - </v>
      </c>
      <c r="D32" s="63" t="str">
        <f>IF(B32=" - "," - ",SUM(C$17:C32))</f>
        <v> - </v>
      </c>
      <c r="E32" s="64" t="str">
        <f t="shared" si="1"/>
        <v> - </v>
      </c>
      <c r="F32" s="50"/>
    </row>
    <row r="33" spans="2:6" ht="12.75">
      <c r="B33" s="60" t="str">
        <f t="shared" si="2"/>
        <v> - </v>
      </c>
      <c r="C33" s="63" t="str">
        <f t="shared" si="0"/>
        <v> - </v>
      </c>
      <c r="D33" s="63" t="str">
        <f>IF(B33=" - "," - ",SUM(C$17:C33))</f>
        <v> - </v>
      </c>
      <c r="E33" s="64" t="str">
        <f t="shared" si="1"/>
        <v> - </v>
      </c>
      <c r="F33" s="50"/>
    </row>
    <row r="34" spans="2:6" ht="12.75">
      <c r="B34" s="60" t="str">
        <f t="shared" si="2"/>
        <v> - </v>
      </c>
      <c r="C34" s="63" t="str">
        <f t="shared" si="0"/>
        <v> - </v>
      </c>
      <c r="D34" s="63" t="str">
        <f>IF(B34=" - "," - ",SUM(C$17:C34))</f>
        <v> - </v>
      </c>
      <c r="E34" s="64" t="str">
        <f t="shared" si="1"/>
        <v> - </v>
      </c>
      <c r="F34" s="50"/>
    </row>
    <row r="35" spans="2:6" ht="12.75">
      <c r="B35" s="60" t="str">
        <f t="shared" si="2"/>
        <v> - </v>
      </c>
      <c r="C35" s="63" t="str">
        <f t="shared" si="0"/>
        <v> - </v>
      </c>
      <c r="D35" s="63" t="str">
        <f>IF(B35=" - "," - ",SUM(C$17:C35))</f>
        <v> - </v>
      </c>
      <c r="E35" s="64" t="str">
        <f t="shared" si="1"/>
        <v> - </v>
      </c>
      <c r="F35" s="50"/>
    </row>
    <row r="36" spans="2:6" ht="12.75">
      <c r="B36" s="60" t="str">
        <f t="shared" si="2"/>
        <v> - </v>
      </c>
      <c r="C36" s="63" t="str">
        <f t="shared" si="0"/>
        <v> - </v>
      </c>
      <c r="D36" s="63" t="str">
        <f>IF(B36=" - "," - ",SUM(C$17:C36))</f>
        <v> - </v>
      </c>
      <c r="E36" s="64" t="str">
        <f t="shared" si="1"/>
        <v> - </v>
      </c>
      <c r="F36" s="50"/>
    </row>
    <row r="37" spans="2:6" ht="12.75">
      <c r="B37" s="60" t="str">
        <f t="shared" si="2"/>
        <v> - </v>
      </c>
      <c r="C37" s="63" t="str">
        <f t="shared" si="0"/>
        <v> - </v>
      </c>
      <c r="D37" s="63" t="str">
        <f>IF(B37=" - "," - ",SUM(C$17:C37))</f>
        <v> - </v>
      </c>
      <c r="E37" s="64" t="str">
        <f t="shared" si="1"/>
        <v> - </v>
      </c>
      <c r="F37" s="50"/>
    </row>
    <row r="38" spans="2:6" ht="12.75">
      <c r="B38" s="60" t="str">
        <f t="shared" si="2"/>
        <v> - </v>
      </c>
      <c r="C38" s="63" t="str">
        <f t="shared" si="0"/>
        <v> - </v>
      </c>
      <c r="D38" s="63" t="str">
        <f>IF(B38=" - "," - ",SUM(C$17:C38))</f>
        <v> - </v>
      </c>
      <c r="E38" s="64" t="str">
        <f t="shared" si="1"/>
        <v> - </v>
      </c>
      <c r="F38" s="50"/>
    </row>
    <row r="39" spans="2:6" ht="12.75">
      <c r="B39" s="60" t="str">
        <f t="shared" si="2"/>
        <v> - </v>
      </c>
      <c r="C39" s="63" t="str">
        <f t="shared" si="0"/>
        <v> - </v>
      </c>
      <c r="D39" s="63" t="str">
        <f>IF(B39=" - "," - ",SUM(C$17:C39))</f>
        <v> - </v>
      </c>
      <c r="E39" s="64" t="str">
        <f t="shared" si="1"/>
        <v> - </v>
      </c>
      <c r="F39" s="50"/>
    </row>
    <row r="40" spans="2:6" ht="12.75">
      <c r="B40" s="60" t="str">
        <f t="shared" si="2"/>
        <v> - </v>
      </c>
      <c r="C40" s="63" t="str">
        <f t="shared" si="0"/>
        <v> - </v>
      </c>
      <c r="D40" s="63" t="str">
        <f>IF(B40=" - "," - ",SUM(C$17:C40))</f>
        <v> - </v>
      </c>
      <c r="E40" s="64" t="str">
        <f t="shared" si="1"/>
        <v> - </v>
      </c>
      <c r="F40" s="50"/>
    </row>
    <row r="41" spans="2:6" ht="12.75">
      <c r="B41" s="60" t="str">
        <f t="shared" si="2"/>
        <v> - </v>
      </c>
      <c r="C41" s="63" t="str">
        <f t="shared" si="0"/>
        <v> - </v>
      </c>
      <c r="D41" s="63" t="str">
        <f>IF(B41=" - "," - ",SUM(C$17:C41))</f>
        <v> - </v>
      </c>
      <c r="E41" s="64" t="str">
        <f t="shared" si="1"/>
        <v> - </v>
      </c>
      <c r="F41" s="50"/>
    </row>
    <row r="42" spans="2:6" ht="12.75">
      <c r="B42" s="60" t="str">
        <f t="shared" si="2"/>
        <v> - </v>
      </c>
      <c r="C42" s="63" t="str">
        <f t="shared" si="0"/>
        <v> - </v>
      </c>
      <c r="D42" s="63" t="str">
        <f>IF(B42=" - "," - ",SUM(C$17:C42))</f>
        <v> - </v>
      </c>
      <c r="E42" s="64" t="str">
        <f t="shared" si="1"/>
        <v> - </v>
      </c>
      <c r="F42" s="50"/>
    </row>
    <row r="43" spans="2:6" ht="12.75">
      <c r="B43" s="60" t="str">
        <f t="shared" si="2"/>
        <v> - </v>
      </c>
      <c r="C43" s="63" t="str">
        <f t="shared" si="0"/>
        <v> - </v>
      </c>
      <c r="D43" s="63" t="str">
        <f>IF(B43=" - "," - ",SUM(C$17:C43))</f>
        <v> - </v>
      </c>
      <c r="E43" s="64" t="str">
        <f t="shared" si="1"/>
        <v> - </v>
      </c>
      <c r="F43" s="50"/>
    </row>
    <row r="44" spans="2:6" ht="12.75">
      <c r="B44" s="60" t="str">
        <f t="shared" si="2"/>
        <v> - </v>
      </c>
      <c r="C44" s="63" t="str">
        <f t="shared" si="0"/>
        <v> - </v>
      </c>
      <c r="D44" s="63" t="str">
        <f>IF(B44=" - "," - ",SUM(C$17:C44))</f>
        <v> - </v>
      </c>
      <c r="E44" s="64" t="str">
        <f t="shared" si="1"/>
        <v> - </v>
      </c>
      <c r="F44" s="50"/>
    </row>
    <row r="45" spans="2:6" ht="12.75">
      <c r="B45" s="60" t="str">
        <f t="shared" si="2"/>
        <v> - </v>
      </c>
      <c r="C45" s="63" t="str">
        <f t="shared" si="0"/>
        <v> - </v>
      </c>
      <c r="D45" s="63" t="str">
        <f>IF(B45=" - "," - ",SUM(C$17:C45))</f>
        <v> - </v>
      </c>
      <c r="E45" s="64" t="str">
        <f t="shared" si="1"/>
        <v> - </v>
      </c>
      <c r="F45" s="50"/>
    </row>
    <row r="46" spans="2:6" ht="12.75">
      <c r="B46" s="60" t="str">
        <f t="shared" si="2"/>
        <v> - </v>
      </c>
      <c r="C46" s="63" t="str">
        <f t="shared" si="0"/>
        <v> - </v>
      </c>
      <c r="D46" s="63" t="str">
        <f>IF(B46=" - "," - ",SUM(C$17:C46))</f>
        <v> - </v>
      </c>
      <c r="E46" s="64" t="str">
        <f t="shared" si="1"/>
        <v> - </v>
      </c>
      <c r="F46" s="50"/>
    </row>
    <row r="47" spans="2:6" ht="12.75">
      <c r="B47" s="60" t="str">
        <f t="shared" si="2"/>
        <v> - </v>
      </c>
      <c r="C47" s="63" t="str">
        <f t="shared" si="0"/>
        <v> - </v>
      </c>
      <c r="D47" s="63" t="str">
        <f>IF(B47=" - "," - ",SUM(C$17:C47))</f>
        <v> - </v>
      </c>
      <c r="E47" s="64" t="str">
        <f t="shared" si="1"/>
        <v> - </v>
      </c>
      <c r="F47" s="50"/>
    </row>
    <row r="48" spans="2:6" ht="12.75">
      <c r="B48" s="60" t="str">
        <f t="shared" si="2"/>
        <v> - </v>
      </c>
      <c r="C48" s="63" t="str">
        <f t="shared" si="0"/>
        <v> - </v>
      </c>
      <c r="D48" s="63" t="str">
        <f>IF(B48=" - "," - ",SUM(C$17:C48))</f>
        <v> - </v>
      </c>
      <c r="E48" s="64" t="str">
        <f t="shared" si="1"/>
        <v> - </v>
      </c>
      <c r="F48" s="50"/>
    </row>
    <row r="49" spans="2:6" ht="12.75">
      <c r="B49" s="60" t="str">
        <f t="shared" si="2"/>
        <v> - </v>
      </c>
      <c r="C49" s="63" t="str">
        <f aca="true" t="shared" si="3" ref="C49:C66">IF(B49=" - "," - ",IF(method="SL",SLN(P,Sn,n),IF(method="SYOD",SYD(P,Sn,n,B49),IF(method="DB",DDB(P,Sn,n,B49,$F$13),IF(method="DB-SL",VDB(P,Sn,n,B49-1,B49,$F$13),"n/a")))))</f>
        <v> - </v>
      </c>
      <c r="D49" s="63" t="str">
        <f>IF(B49=" - "," - ",SUM(C$17:C49))</f>
        <v> - </v>
      </c>
      <c r="E49" s="64" t="str">
        <f aca="true" t="shared" si="4" ref="E49:E66">IF(B49=" - "," - ",P-D49)</f>
        <v> - </v>
      </c>
      <c r="F49" s="50"/>
    </row>
    <row r="50" spans="2:6" ht="12.75">
      <c r="B50" s="60" t="str">
        <f aca="true" t="shared" si="5" ref="B50:B66">IF(B49&gt;=n," - ",B49+1)</f>
        <v> - </v>
      </c>
      <c r="C50" s="63" t="str">
        <f t="shared" si="3"/>
        <v> - </v>
      </c>
      <c r="D50" s="63" t="str">
        <f>IF(B50=" - "," - ",SUM(C$17:C50))</f>
        <v> - </v>
      </c>
      <c r="E50" s="64" t="str">
        <f t="shared" si="4"/>
        <v> - </v>
      </c>
      <c r="F50" s="50"/>
    </row>
    <row r="51" spans="2:6" ht="12.75">
      <c r="B51" s="60" t="str">
        <f t="shared" si="5"/>
        <v> - </v>
      </c>
      <c r="C51" s="63" t="str">
        <f t="shared" si="3"/>
        <v> - </v>
      </c>
      <c r="D51" s="63" t="str">
        <f>IF(B51=" - "," - ",SUM(C$17:C51))</f>
        <v> - </v>
      </c>
      <c r="E51" s="64" t="str">
        <f t="shared" si="4"/>
        <v> - </v>
      </c>
      <c r="F51" s="50"/>
    </row>
    <row r="52" spans="2:6" ht="12.75">
      <c r="B52" s="60" t="str">
        <f t="shared" si="5"/>
        <v> - </v>
      </c>
      <c r="C52" s="63" t="str">
        <f t="shared" si="3"/>
        <v> - </v>
      </c>
      <c r="D52" s="63" t="str">
        <f>IF(B52=" - "," - ",SUM(C$17:C52))</f>
        <v> - </v>
      </c>
      <c r="E52" s="64" t="str">
        <f t="shared" si="4"/>
        <v> - </v>
      </c>
      <c r="F52" s="50"/>
    </row>
    <row r="53" spans="2:6" ht="12.75">
      <c r="B53" s="60" t="str">
        <f t="shared" si="5"/>
        <v> - </v>
      </c>
      <c r="C53" s="63" t="str">
        <f t="shared" si="3"/>
        <v> - </v>
      </c>
      <c r="D53" s="63" t="str">
        <f>IF(B53=" - "," - ",SUM(C$17:C53))</f>
        <v> - </v>
      </c>
      <c r="E53" s="64" t="str">
        <f t="shared" si="4"/>
        <v> - </v>
      </c>
      <c r="F53" s="50"/>
    </row>
    <row r="54" spans="2:6" ht="12.75">
      <c r="B54" s="60" t="str">
        <f t="shared" si="5"/>
        <v> - </v>
      </c>
      <c r="C54" s="63" t="str">
        <f t="shared" si="3"/>
        <v> - </v>
      </c>
      <c r="D54" s="63" t="str">
        <f>IF(B54=" - "," - ",SUM(C$17:C54))</f>
        <v> - </v>
      </c>
      <c r="E54" s="64" t="str">
        <f t="shared" si="4"/>
        <v> - </v>
      </c>
      <c r="F54" s="50"/>
    </row>
    <row r="55" spans="2:6" ht="12.75">
      <c r="B55" s="60" t="str">
        <f t="shared" si="5"/>
        <v> - </v>
      </c>
      <c r="C55" s="63" t="str">
        <f t="shared" si="3"/>
        <v> - </v>
      </c>
      <c r="D55" s="63" t="str">
        <f>IF(B55=" - "," - ",SUM(C$17:C55))</f>
        <v> - </v>
      </c>
      <c r="E55" s="64" t="str">
        <f t="shared" si="4"/>
        <v> - </v>
      </c>
      <c r="F55" s="50"/>
    </row>
    <row r="56" spans="2:6" ht="12.75">
      <c r="B56" s="60" t="str">
        <f t="shared" si="5"/>
        <v> - </v>
      </c>
      <c r="C56" s="63" t="str">
        <f t="shared" si="3"/>
        <v> - </v>
      </c>
      <c r="D56" s="63" t="str">
        <f>IF(B56=" - "," - ",SUM(C$17:C56))</f>
        <v> - </v>
      </c>
      <c r="E56" s="64" t="str">
        <f t="shared" si="4"/>
        <v> - </v>
      </c>
      <c r="F56" s="50"/>
    </row>
    <row r="57" spans="2:6" ht="12.75">
      <c r="B57" s="60" t="str">
        <f t="shared" si="5"/>
        <v> - </v>
      </c>
      <c r="C57" s="63" t="str">
        <f t="shared" si="3"/>
        <v> - </v>
      </c>
      <c r="D57" s="63" t="str">
        <f>IF(B57=" - "," - ",SUM(C$17:C57))</f>
        <v> - </v>
      </c>
      <c r="E57" s="64" t="str">
        <f t="shared" si="4"/>
        <v> - </v>
      </c>
      <c r="F57" s="50"/>
    </row>
    <row r="58" spans="2:6" ht="12.75">
      <c r="B58" s="60" t="str">
        <f t="shared" si="5"/>
        <v> - </v>
      </c>
      <c r="C58" s="63" t="str">
        <f t="shared" si="3"/>
        <v> - </v>
      </c>
      <c r="D58" s="63" t="str">
        <f>IF(B58=" - "," - ",SUM(C$17:C58))</f>
        <v> - </v>
      </c>
      <c r="E58" s="64" t="str">
        <f t="shared" si="4"/>
        <v> - </v>
      </c>
      <c r="F58" s="50"/>
    </row>
    <row r="59" spans="2:6" ht="12.75">
      <c r="B59" s="60" t="str">
        <f t="shared" si="5"/>
        <v> - </v>
      </c>
      <c r="C59" s="63" t="str">
        <f t="shared" si="3"/>
        <v> - </v>
      </c>
      <c r="D59" s="63" t="str">
        <f>IF(B59=" - "," - ",SUM(C$17:C59))</f>
        <v> - </v>
      </c>
      <c r="E59" s="64" t="str">
        <f t="shared" si="4"/>
        <v> - </v>
      </c>
      <c r="F59" s="50"/>
    </row>
    <row r="60" spans="2:6" ht="12.75">
      <c r="B60" s="60" t="str">
        <f t="shared" si="5"/>
        <v> - </v>
      </c>
      <c r="C60" s="63" t="str">
        <f t="shared" si="3"/>
        <v> - </v>
      </c>
      <c r="D60" s="63" t="str">
        <f>IF(B60=" - "," - ",SUM(C$17:C60))</f>
        <v> - </v>
      </c>
      <c r="E60" s="64" t="str">
        <f t="shared" si="4"/>
        <v> - </v>
      </c>
      <c r="F60" s="50"/>
    </row>
    <row r="61" spans="2:6" ht="12.75">
      <c r="B61" s="60" t="str">
        <f t="shared" si="5"/>
        <v> - </v>
      </c>
      <c r="C61" s="63" t="str">
        <f t="shared" si="3"/>
        <v> - </v>
      </c>
      <c r="D61" s="63" t="str">
        <f>IF(B61=" - "," - ",SUM(C$17:C61))</f>
        <v> - </v>
      </c>
      <c r="E61" s="64" t="str">
        <f t="shared" si="4"/>
        <v> - </v>
      </c>
      <c r="F61" s="50"/>
    </row>
    <row r="62" spans="2:6" ht="12.75">
      <c r="B62" s="60" t="str">
        <f t="shared" si="5"/>
        <v> - </v>
      </c>
      <c r="C62" s="63" t="str">
        <f t="shared" si="3"/>
        <v> - </v>
      </c>
      <c r="D62" s="63" t="str">
        <f>IF(B62=" - "," - ",SUM(C$17:C62))</f>
        <v> - </v>
      </c>
      <c r="E62" s="64" t="str">
        <f t="shared" si="4"/>
        <v> - </v>
      </c>
      <c r="F62" s="50"/>
    </row>
    <row r="63" spans="2:6" ht="12.75">
      <c r="B63" s="60" t="str">
        <f t="shared" si="5"/>
        <v> - </v>
      </c>
      <c r="C63" s="63" t="str">
        <f t="shared" si="3"/>
        <v> - </v>
      </c>
      <c r="D63" s="63" t="str">
        <f>IF(B63=" - "," - ",SUM(C$17:C63))</f>
        <v> - </v>
      </c>
      <c r="E63" s="64" t="str">
        <f t="shared" si="4"/>
        <v> - </v>
      </c>
      <c r="F63" s="50"/>
    </row>
    <row r="64" spans="2:6" ht="12.75">
      <c r="B64" s="60" t="str">
        <f t="shared" si="5"/>
        <v> - </v>
      </c>
      <c r="C64" s="63" t="str">
        <f t="shared" si="3"/>
        <v> - </v>
      </c>
      <c r="D64" s="63" t="str">
        <f>IF(B64=" - "," - ",SUM(C$17:C64))</f>
        <v> - </v>
      </c>
      <c r="E64" s="64" t="str">
        <f t="shared" si="4"/>
        <v> - </v>
      </c>
      <c r="F64" s="50"/>
    </row>
    <row r="65" spans="2:6" ht="12.75">
      <c r="B65" s="60" t="str">
        <f t="shared" si="5"/>
        <v> - </v>
      </c>
      <c r="C65" s="63" t="str">
        <f t="shared" si="3"/>
        <v> - </v>
      </c>
      <c r="D65" s="63" t="str">
        <f>IF(B65=" - "," - ",SUM(C$17:C65))</f>
        <v> - </v>
      </c>
      <c r="E65" s="64" t="str">
        <f t="shared" si="4"/>
        <v> - </v>
      </c>
      <c r="F65" s="50"/>
    </row>
    <row r="66" spans="2:6" ht="12.75">
      <c r="B66" s="60" t="str">
        <f t="shared" si="5"/>
        <v> - </v>
      </c>
      <c r="C66" s="63" t="str">
        <f t="shared" si="3"/>
        <v> - </v>
      </c>
      <c r="D66" s="63" t="str">
        <f>IF(B66=" - "," - ",SUM(C$17:C66))</f>
        <v> - </v>
      </c>
      <c r="E66" s="64" t="str">
        <f t="shared" si="4"/>
        <v> - </v>
      </c>
      <c r="F66" s="50"/>
    </row>
  </sheetData>
  <sheetProtection formatCells="0" formatColumns="0" formatRows="0" insertColumns="0" insertRows="0" insertHyperlinks="0" selectLockedCells="1" sort="0" autoFilter="0" pivotTables="0"/>
  <mergeCells count="2">
    <mergeCell ref="D8:F8"/>
    <mergeCell ref="D9:F9"/>
  </mergeCells>
  <conditionalFormatting sqref="E13">
    <cfRule type="expression" priority="1" dxfId="1" stopIfTrue="1">
      <formula>OR($D$13="SL",$D$13="SYOD")</formula>
    </cfRule>
  </conditionalFormatting>
  <conditionalFormatting sqref="F13">
    <cfRule type="expression" priority="2" dxfId="2" stopIfTrue="1">
      <formula>OR($D$13="SL",$D$13="SYOD")</formula>
    </cfRule>
  </conditionalFormatting>
  <dataValidations count="1">
    <dataValidation type="list" allowBlank="1" showInputMessage="1" showErrorMessage="1" sqref="D13">
      <formula1>"SL, SYOD, DB, DB-SL"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 r:id="rId3"/>
  <headerFooter alignWithMargins="0">
    <oddFooter>&amp;CPage &amp;P&amp;RDepreciation Calculator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70C0"/>
    <pageSetUpPr fitToPage="1"/>
  </sheetPr>
  <dimension ref="A1:I69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5.28125" style="2" customWidth="1"/>
    <col min="2" max="2" width="10.421875" style="2" customWidth="1"/>
    <col min="3" max="3" width="16.421875" style="2" customWidth="1"/>
    <col min="4" max="6" width="13.8515625" style="2" customWidth="1"/>
    <col min="7" max="7" width="11.7109375" style="2" customWidth="1"/>
    <col min="8" max="8" width="10.140625" style="2" customWidth="1"/>
    <col min="9" max="9" width="14.7109375" style="2" customWidth="1"/>
    <col min="10" max="16384" width="11.421875" style="2" customWidth="1"/>
  </cols>
  <sheetData>
    <row r="1" spans="2:9" s="16" customFormat="1" ht="24" customHeight="1">
      <c r="B1" s="65" t="s">
        <v>22</v>
      </c>
      <c r="C1" s="18"/>
      <c r="D1" s="18"/>
      <c r="E1" s="18"/>
      <c r="F1" s="18"/>
      <c r="G1" s="18"/>
      <c r="H1" s="18"/>
      <c r="I1" s="18"/>
    </row>
    <row r="2" spans="2:9" ht="12.75">
      <c r="B2" s="12" t="s">
        <v>23</v>
      </c>
      <c r="C2" s="29"/>
      <c r="D2" s="29"/>
      <c r="E2" s="29"/>
      <c r="F2" s="29"/>
      <c r="G2" s="29"/>
      <c r="H2" s="29"/>
      <c r="I2" s="4"/>
    </row>
    <row r="3" spans="2:9" ht="12.75">
      <c r="B3" s="8" t="s">
        <v>24</v>
      </c>
      <c r="C3" s="4"/>
      <c r="D3" s="4"/>
      <c r="E3" s="4"/>
      <c r="F3" s="4"/>
      <c r="G3" s="4"/>
      <c r="H3" s="4"/>
      <c r="I3" s="13"/>
    </row>
    <row r="4" spans="2:9" ht="12.75">
      <c r="B4" s="8" t="s">
        <v>25</v>
      </c>
      <c r="C4" s="4"/>
      <c r="D4" s="4"/>
      <c r="E4" s="4"/>
      <c r="F4" s="4"/>
      <c r="G4" s="4"/>
      <c r="H4" s="4"/>
      <c r="I4" s="4"/>
    </row>
    <row r="5" spans="2:9" ht="12.75">
      <c r="B5" s="8" t="s">
        <v>26</v>
      </c>
      <c r="C5" s="4"/>
      <c r="D5" s="4"/>
      <c r="E5" s="4"/>
      <c r="F5" s="4"/>
      <c r="G5" s="4"/>
      <c r="H5" s="4"/>
      <c r="I5" s="4"/>
    </row>
    <row r="6" spans="1:9" ht="12.75">
      <c r="A6" s="8"/>
      <c r="B6" s="4"/>
      <c r="C6" s="4"/>
      <c r="D6" s="4"/>
      <c r="E6" s="4"/>
      <c r="F6" s="4"/>
      <c r="G6" s="4"/>
      <c r="H6" s="4"/>
      <c r="I6" s="4"/>
    </row>
    <row r="7" spans="1:9" ht="29.25" customHeight="1">
      <c r="A7" s="8"/>
      <c r="B7" s="4"/>
      <c r="C7" s="4"/>
      <c r="D7" s="4"/>
      <c r="E7" s="4"/>
      <c r="F7" s="4"/>
      <c r="G7" s="4"/>
      <c r="H7" s="4"/>
      <c r="I7" s="4"/>
    </row>
    <row r="8" spans="2:9" ht="15.75">
      <c r="B8" s="36" t="s">
        <v>38</v>
      </c>
      <c r="C8" s="37"/>
      <c r="D8" s="38"/>
      <c r="E8" s="39"/>
      <c r="F8" s="40"/>
      <c r="G8" s="4"/>
      <c r="H8" s="4"/>
      <c r="I8" s="4"/>
    </row>
    <row r="9" spans="2:9" ht="14.25">
      <c r="B9" s="44"/>
      <c r="C9" s="45" t="s">
        <v>5</v>
      </c>
      <c r="D9" s="71"/>
      <c r="E9" s="72"/>
      <c r="F9" s="73"/>
      <c r="G9" s="4"/>
      <c r="H9" s="4"/>
      <c r="I9" s="4"/>
    </row>
    <row r="10" spans="2:9" ht="14.25">
      <c r="B10" s="44"/>
      <c r="C10" s="45" t="s">
        <v>13</v>
      </c>
      <c r="D10" s="71"/>
      <c r="E10" s="72"/>
      <c r="F10" s="73"/>
      <c r="G10" s="4"/>
      <c r="H10" s="4"/>
      <c r="I10" s="4"/>
    </row>
    <row r="11" spans="2:9" ht="14.25">
      <c r="B11" s="46"/>
      <c r="C11" s="45" t="s">
        <v>35</v>
      </c>
      <c r="D11" s="21">
        <v>1000</v>
      </c>
      <c r="E11" s="47"/>
      <c r="F11" s="44"/>
      <c r="G11" s="4"/>
      <c r="H11" s="4"/>
      <c r="I11" s="4"/>
    </row>
    <row r="12" spans="2:9" ht="14.25">
      <c r="B12" s="46"/>
      <c r="C12" s="45" t="s">
        <v>12</v>
      </c>
      <c r="D12" s="21">
        <v>5</v>
      </c>
      <c r="E12" s="44"/>
      <c r="F12" s="44"/>
      <c r="G12" s="4"/>
      <c r="H12" s="4"/>
      <c r="I12" s="4"/>
    </row>
    <row r="13" spans="2:9" ht="14.25">
      <c r="B13" s="46"/>
      <c r="C13" s="45" t="s">
        <v>6</v>
      </c>
      <c r="D13" s="22" t="s">
        <v>37</v>
      </c>
      <c r="E13" s="19" t="s">
        <v>8</v>
      </c>
      <c r="F13" s="31">
        <v>2</v>
      </c>
      <c r="G13" s="4"/>
      <c r="H13" s="4"/>
      <c r="I13" s="4"/>
    </row>
    <row r="14" spans="2:9" ht="14.25">
      <c r="B14" s="44"/>
      <c r="C14" s="45" t="s">
        <v>10</v>
      </c>
      <c r="D14" s="22" t="s">
        <v>11</v>
      </c>
      <c r="E14" s="44"/>
      <c r="F14" s="44"/>
      <c r="G14" s="4"/>
      <c r="H14" s="4"/>
      <c r="I14" s="4"/>
    </row>
    <row r="15" spans="2:9" ht="14.25">
      <c r="B15" s="44"/>
      <c r="C15" s="56" t="str">
        <f>"Placed in Service "&amp;IF(D14="Mid-Quarter","Quarter",IF(D14="Mid-Month","Month",""))</f>
        <v>Placed in Service </v>
      </c>
      <c r="D15" s="30">
        <v>4</v>
      </c>
      <c r="E15" s="46"/>
      <c r="F15" s="44"/>
      <c r="G15" s="4"/>
      <c r="H15" s="4"/>
      <c r="I15" s="4"/>
    </row>
    <row r="16" spans="2:9" ht="14.25">
      <c r="B16" s="44"/>
      <c r="C16" s="45" t="s">
        <v>14</v>
      </c>
      <c r="D16" s="23">
        <f>IF(conv="Half-Year",ROUNDUP(n+0.5,0),IF(conv="Mid-Quarter",ROUNDUP(n+Q/4,0),IF(conv="Mid-Month",ROUNDUP(n+m/12,0),"n/a")))</f>
        <v>6</v>
      </c>
      <c r="E16" s="57"/>
      <c r="F16" s="44"/>
      <c r="G16" s="4"/>
      <c r="H16" s="4"/>
      <c r="I16" s="4"/>
    </row>
    <row r="17" spans="2:9" ht="15">
      <c r="B17" s="4"/>
      <c r="C17" s="6"/>
      <c r="D17" s="4"/>
      <c r="G17" s="4"/>
      <c r="H17" s="4"/>
      <c r="I17" s="4"/>
    </row>
    <row r="18" spans="2:9" ht="18">
      <c r="B18" s="9" t="s">
        <v>0</v>
      </c>
      <c r="C18" s="4"/>
      <c r="D18" s="4"/>
      <c r="E18" s="4"/>
      <c r="F18" s="15" t="s">
        <v>40</v>
      </c>
      <c r="G18" s="4"/>
      <c r="H18" s="4"/>
      <c r="I18" s="17"/>
    </row>
    <row r="19" spans="2:8" ht="15.75">
      <c r="B19" s="41" t="s">
        <v>1</v>
      </c>
      <c r="C19" s="43" t="s">
        <v>39</v>
      </c>
      <c r="D19" s="43" t="s">
        <v>34</v>
      </c>
      <c r="E19" s="43" t="s">
        <v>17</v>
      </c>
      <c r="F19" s="43" t="s">
        <v>33</v>
      </c>
      <c r="H19" s="4"/>
    </row>
    <row r="20" spans="2:8" ht="12.75">
      <c r="B20" s="32">
        <v>1</v>
      </c>
      <c r="C20" s="58">
        <f>IF(B20=" - "," - ",IF(method="SL",IF(conv="Half-Year",P*1/n*(MIN(n,B20-0.5)-MAX(0,B20-1.5)),IF(conv="Mid-Quarter",P*1/n*(MIN(n,B20-Q/4+0.125)-MAX(0,B20-1-Q/4+0.125)),P*1/n*(MIN(n,B20-m/12+1/24)-MAX(0,B20-1-m/12+1/24)))),IF(conv="Half-Year",VDB(P,0,n,MAX(0,B20-1.5),MIN(n,B20-0.5),$F$13),IF(conv="Mid-Quarter",VDB(P,0,n,MAX(0,B20-1-Q/4+0.125),MIN(n,B20-Q/4+0.125),$F$13,FALSE),"n/a"))))</f>
        <v>100</v>
      </c>
      <c r="D20" s="58">
        <f>IF(B20=" - "," - ",SUM(C$20:C20))</f>
        <v>100</v>
      </c>
      <c r="E20" s="58">
        <f aca="true" t="shared" si="0" ref="E20:E51">IF(B20=" - "," - ",P-D20)</f>
        <v>900</v>
      </c>
      <c r="F20" s="59">
        <f aca="true" t="shared" si="1" ref="F20:F69">IF(B20=" - "," - ",IF(method="SL",IF(conv="Half-Year",1/n*(MIN(n,B20-0.5)-MAX(0,B20-1.5)),IF(conv="Mid-Quarter",1/n*(MIN(n,B20-Q/4+0.125)-MAX(0,B20-1-Q/4+0.125)),1/n*(MIN(n,B20-m/12+1/24)-MAX(0,B20-1-m/12+1/24)))),IF(conv="Half-Year",VDB(1,0,n,MAX(0,B20-1.5),MIN(n,B20-0.5),$F$13),IF(conv="Mid-Quarter",VDB(1,0,n,MAX(0,B20-1-Q/4+0.125),MIN(n,B20-Q/4+0.125),$F$13,FALSE),"n/a"))))</f>
        <v>0.1</v>
      </c>
      <c r="G20" s="4"/>
      <c r="H20" s="4"/>
    </row>
    <row r="21" spans="2:8" ht="12.75">
      <c r="B21" s="60">
        <f aca="true" t="shared" si="2" ref="B21:B52">IF(B20=" - "," - ",IF(B20+1&gt;last," - ",B20+1))</f>
        <v>2</v>
      </c>
      <c r="C21" s="58">
        <f aca="true" t="shared" si="3" ref="C21:C51">IF(B21=" - "," - ",IF(method="SL",IF(conv="Half-Year",P*1/n*(MIN(n,B21-0.5)-MAX(0,B21-1.5)),IF(conv="Mid-Quarter",P*1/n*(MIN(n,B21-Q/4+0.125)-MAX(0,B21-1-Q/4+0.125)),P*1/n*(MIN(n,B21-m/12+1/24)-MAX(0,B21-1-m/12+1/24)))),IF(conv="Half-Year",VDB(P,0,n,MAX(0,B21-1.5),MIN(n,B21-0.5),$F$13),IF(conv="Mid-Quarter",VDB(P,0,n,MAX(0,B21-1-Q/4+0.125),MIN(n,B21-Q/4+0.125),$F$13,FALSE),"n/a"))))</f>
        <v>200</v>
      </c>
      <c r="D21" s="58">
        <f>IF(B21=" - "," - ",SUM(C$20:C21))</f>
        <v>300</v>
      </c>
      <c r="E21" s="58">
        <f t="shared" si="0"/>
        <v>700</v>
      </c>
      <c r="F21" s="59">
        <f t="shared" si="1"/>
        <v>0.2</v>
      </c>
      <c r="G21" s="4"/>
      <c r="H21" s="4"/>
    </row>
    <row r="22" spans="2:8" ht="12.75">
      <c r="B22" s="60">
        <f t="shared" si="2"/>
        <v>3</v>
      </c>
      <c r="C22" s="58">
        <f t="shared" si="3"/>
        <v>200</v>
      </c>
      <c r="D22" s="58">
        <f>IF(B22=" - "," - ",SUM(C$20:C22))</f>
        <v>500</v>
      </c>
      <c r="E22" s="58">
        <f t="shared" si="0"/>
        <v>500</v>
      </c>
      <c r="F22" s="59">
        <f t="shared" si="1"/>
        <v>0.2</v>
      </c>
      <c r="G22" s="4"/>
      <c r="H22" s="4"/>
    </row>
    <row r="23" spans="2:6" ht="12.75">
      <c r="B23" s="60">
        <f t="shared" si="2"/>
        <v>4</v>
      </c>
      <c r="C23" s="58">
        <f t="shared" si="3"/>
        <v>200</v>
      </c>
      <c r="D23" s="58">
        <f>IF(B23=" - "," - ",SUM(C$20:C23))</f>
        <v>700</v>
      </c>
      <c r="E23" s="58">
        <f t="shared" si="0"/>
        <v>300</v>
      </c>
      <c r="F23" s="59">
        <f t="shared" si="1"/>
        <v>0.2</v>
      </c>
    </row>
    <row r="24" spans="2:6" ht="12.75">
      <c r="B24" s="60">
        <f t="shared" si="2"/>
        <v>5</v>
      </c>
      <c r="C24" s="58">
        <f t="shared" si="3"/>
        <v>200</v>
      </c>
      <c r="D24" s="58">
        <f>IF(B24=" - "," - ",SUM(C$20:C24))</f>
        <v>900</v>
      </c>
      <c r="E24" s="58">
        <f t="shared" si="0"/>
        <v>100</v>
      </c>
      <c r="F24" s="59">
        <f t="shared" si="1"/>
        <v>0.2</v>
      </c>
    </row>
    <row r="25" spans="2:6" ht="12.75">
      <c r="B25" s="60">
        <f t="shared" si="2"/>
        <v>6</v>
      </c>
      <c r="C25" s="58">
        <f t="shared" si="3"/>
        <v>100</v>
      </c>
      <c r="D25" s="58">
        <f>IF(B25=" - "," - ",SUM(C$20:C25))</f>
        <v>1000</v>
      </c>
      <c r="E25" s="58">
        <f t="shared" si="0"/>
        <v>0</v>
      </c>
      <c r="F25" s="59">
        <f t="shared" si="1"/>
        <v>0.1</v>
      </c>
    </row>
    <row r="26" spans="2:6" ht="12.75">
      <c r="B26" s="60" t="str">
        <f t="shared" si="2"/>
        <v> - </v>
      </c>
      <c r="C26" s="58" t="str">
        <f t="shared" si="3"/>
        <v> - </v>
      </c>
      <c r="D26" s="58" t="str">
        <f>IF(B26=" - "," - ",SUM(C$20:C26))</f>
        <v> - </v>
      </c>
      <c r="E26" s="58" t="str">
        <f t="shared" si="0"/>
        <v> - </v>
      </c>
      <c r="F26" s="59" t="str">
        <f t="shared" si="1"/>
        <v> - </v>
      </c>
    </row>
    <row r="27" spans="2:6" ht="12.75">
      <c r="B27" s="60" t="str">
        <f t="shared" si="2"/>
        <v> - </v>
      </c>
      <c r="C27" s="58" t="str">
        <f t="shared" si="3"/>
        <v> - </v>
      </c>
      <c r="D27" s="58" t="str">
        <f>IF(B27=" - "," - ",SUM(C$20:C27))</f>
        <v> - </v>
      </c>
      <c r="E27" s="58" t="str">
        <f t="shared" si="0"/>
        <v> - </v>
      </c>
      <c r="F27" s="59" t="str">
        <f t="shared" si="1"/>
        <v> - </v>
      </c>
    </row>
    <row r="28" spans="2:6" ht="12.75">
      <c r="B28" s="60" t="str">
        <f t="shared" si="2"/>
        <v> - </v>
      </c>
      <c r="C28" s="58" t="str">
        <f t="shared" si="3"/>
        <v> - </v>
      </c>
      <c r="D28" s="58" t="str">
        <f>IF(B28=" - "," - ",SUM(C$20:C28))</f>
        <v> - </v>
      </c>
      <c r="E28" s="58" t="str">
        <f t="shared" si="0"/>
        <v> - </v>
      </c>
      <c r="F28" s="59" t="str">
        <f t="shared" si="1"/>
        <v> - </v>
      </c>
    </row>
    <row r="29" spans="2:6" ht="12.75">
      <c r="B29" s="60" t="str">
        <f t="shared" si="2"/>
        <v> - </v>
      </c>
      <c r="C29" s="58" t="str">
        <f t="shared" si="3"/>
        <v> - </v>
      </c>
      <c r="D29" s="58" t="str">
        <f>IF(B29=" - "," - ",SUM(C$20:C29))</f>
        <v> - </v>
      </c>
      <c r="E29" s="58" t="str">
        <f t="shared" si="0"/>
        <v> - </v>
      </c>
      <c r="F29" s="59" t="str">
        <f t="shared" si="1"/>
        <v> - </v>
      </c>
    </row>
    <row r="30" spans="2:6" ht="12.75">
      <c r="B30" s="60" t="str">
        <f t="shared" si="2"/>
        <v> - </v>
      </c>
      <c r="C30" s="58" t="str">
        <f t="shared" si="3"/>
        <v> - </v>
      </c>
      <c r="D30" s="58" t="str">
        <f>IF(B30=" - "," - ",SUM(C$20:C30))</f>
        <v> - </v>
      </c>
      <c r="E30" s="58" t="str">
        <f t="shared" si="0"/>
        <v> - </v>
      </c>
      <c r="F30" s="59" t="str">
        <f t="shared" si="1"/>
        <v> - </v>
      </c>
    </row>
    <row r="31" spans="2:6" ht="12.75">
      <c r="B31" s="60" t="str">
        <f t="shared" si="2"/>
        <v> - </v>
      </c>
      <c r="C31" s="58" t="str">
        <f t="shared" si="3"/>
        <v> - </v>
      </c>
      <c r="D31" s="58" t="str">
        <f>IF(B31=" - "," - ",SUM(C$20:C31))</f>
        <v> - </v>
      </c>
      <c r="E31" s="58" t="str">
        <f t="shared" si="0"/>
        <v> - </v>
      </c>
      <c r="F31" s="59" t="str">
        <f t="shared" si="1"/>
        <v> - </v>
      </c>
    </row>
    <row r="32" spans="2:6" ht="12.75">
      <c r="B32" s="60" t="str">
        <f t="shared" si="2"/>
        <v> - </v>
      </c>
      <c r="C32" s="58" t="str">
        <f t="shared" si="3"/>
        <v> - </v>
      </c>
      <c r="D32" s="58" t="str">
        <f>IF(B32=" - "," - ",SUM(C$20:C32))</f>
        <v> - </v>
      </c>
      <c r="E32" s="58" t="str">
        <f t="shared" si="0"/>
        <v> - </v>
      </c>
      <c r="F32" s="59" t="str">
        <f t="shared" si="1"/>
        <v> - </v>
      </c>
    </row>
    <row r="33" spans="2:6" ht="12.75">
      <c r="B33" s="60" t="str">
        <f t="shared" si="2"/>
        <v> - </v>
      </c>
      <c r="C33" s="58" t="str">
        <f t="shared" si="3"/>
        <v> - </v>
      </c>
      <c r="D33" s="58" t="str">
        <f>IF(B33=" - "," - ",SUM(C$20:C33))</f>
        <v> - </v>
      </c>
      <c r="E33" s="58" t="str">
        <f t="shared" si="0"/>
        <v> - </v>
      </c>
      <c r="F33" s="59" t="str">
        <f t="shared" si="1"/>
        <v> - </v>
      </c>
    </row>
    <row r="34" spans="2:6" ht="12.75">
      <c r="B34" s="60" t="str">
        <f t="shared" si="2"/>
        <v> - </v>
      </c>
      <c r="C34" s="58" t="str">
        <f t="shared" si="3"/>
        <v> - </v>
      </c>
      <c r="D34" s="58" t="str">
        <f>IF(B34=" - "," - ",SUM(C$20:C34))</f>
        <v> - </v>
      </c>
      <c r="E34" s="58" t="str">
        <f t="shared" si="0"/>
        <v> - </v>
      </c>
      <c r="F34" s="59" t="str">
        <f t="shared" si="1"/>
        <v> - </v>
      </c>
    </row>
    <row r="35" spans="2:6" ht="12.75">
      <c r="B35" s="60" t="str">
        <f t="shared" si="2"/>
        <v> - </v>
      </c>
      <c r="C35" s="58" t="str">
        <f t="shared" si="3"/>
        <v> - </v>
      </c>
      <c r="D35" s="58" t="str">
        <f>IF(B35=" - "," - ",SUM(C$20:C35))</f>
        <v> - </v>
      </c>
      <c r="E35" s="58" t="str">
        <f t="shared" si="0"/>
        <v> - </v>
      </c>
      <c r="F35" s="59" t="str">
        <f t="shared" si="1"/>
        <v> - </v>
      </c>
    </row>
    <row r="36" spans="2:6" ht="12.75">
      <c r="B36" s="60" t="str">
        <f t="shared" si="2"/>
        <v> - </v>
      </c>
      <c r="C36" s="58" t="str">
        <f t="shared" si="3"/>
        <v> - </v>
      </c>
      <c r="D36" s="58" t="str">
        <f>IF(B36=" - "," - ",SUM(C$20:C36))</f>
        <v> - </v>
      </c>
      <c r="E36" s="58" t="str">
        <f t="shared" si="0"/>
        <v> - </v>
      </c>
      <c r="F36" s="59" t="str">
        <f t="shared" si="1"/>
        <v> - </v>
      </c>
    </row>
    <row r="37" spans="2:6" ht="12.75">
      <c r="B37" s="60" t="str">
        <f t="shared" si="2"/>
        <v> - </v>
      </c>
      <c r="C37" s="58" t="str">
        <f t="shared" si="3"/>
        <v> - </v>
      </c>
      <c r="D37" s="58" t="str">
        <f>IF(B37=" - "," - ",SUM(C$20:C37))</f>
        <v> - </v>
      </c>
      <c r="E37" s="58" t="str">
        <f t="shared" si="0"/>
        <v> - </v>
      </c>
      <c r="F37" s="59" t="str">
        <f t="shared" si="1"/>
        <v> - </v>
      </c>
    </row>
    <row r="38" spans="2:6" ht="12.75">
      <c r="B38" s="60" t="str">
        <f t="shared" si="2"/>
        <v> - </v>
      </c>
      <c r="C38" s="58" t="str">
        <f t="shared" si="3"/>
        <v> - </v>
      </c>
      <c r="D38" s="58" t="str">
        <f>IF(B38=" - "," - ",SUM(C$20:C38))</f>
        <v> - </v>
      </c>
      <c r="E38" s="58" t="str">
        <f t="shared" si="0"/>
        <v> - </v>
      </c>
      <c r="F38" s="59" t="str">
        <f t="shared" si="1"/>
        <v> - </v>
      </c>
    </row>
    <row r="39" spans="2:6" ht="12.75">
      <c r="B39" s="60" t="str">
        <f t="shared" si="2"/>
        <v> - </v>
      </c>
      <c r="C39" s="58" t="str">
        <f t="shared" si="3"/>
        <v> - </v>
      </c>
      <c r="D39" s="58" t="str">
        <f>IF(B39=" - "," - ",SUM(C$20:C39))</f>
        <v> - </v>
      </c>
      <c r="E39" s="58" t="str">
        <f t="shared" si="0"/>
        <v> - </v>
      </c>
      <c r="F39" s="59" t="str">
        <f t="shared" si="1"/>
        <v> - </v>
      </c>
    </row>
    <row r="40" spans="2:6" ht="12.75">
      <c r="B40" s="60" t="str">
        <f t="shared" si="2"/>
        <v> - </v>
      </c>
      <c r="C40" s="58" t="str">
        <f t="shared" si="3"/>
        <v> - </v>
      </c>
      <c r="D40" s="58" t="str">
        <f>IF(B40=" - "," - ",SUM(C$20:C40))</f>
        <v> - </v>
      </c>
      <c r="E40" s="58" t="str">
        <f t="shared" si="0"/>
        <v> - </v>
      </c>
      <c r="F40" s="59" t="str">
        <f t="shared" si="1"/>
        <v> - </v>
      </c>
    </row>
    <row r="41" spans="2:6" ht="12.75">
      <c r="B41" s="60" t="str">
        <f t="shared" si="2"/>
        <v> - </v>
      </c>
      <c r="C41" s="58" t="str">
        <f t="shared" si="3"/>
        <v> - </v>
      </c>
      <c r="D41" s="58" t="str">
        <f>IF(B41=" - "," - ",SUM(C$20:C41))</f>
        <v> - </v>
      </c>
      <c r="E41" s="58" t="str">
        <f t="shared" si="0"/>
        <v> - </v>
      </c>
      <c r="F41" s="59" t="str">
        <f t="shared" si="1"/>
        <v> - </v>
      </c>
    </row>
    <row r="42" spans="2:6" ht="12.75">
      <c r="B42" s="60" t="str">
        <f t="shared" si="2"/>
        <v> - </v>
      </c>
      <c r="C42" s="58" t="str">
        <f t="shared" si="3"/>
        <v> - </v>
      </c>
      <c r="D42" s="58" t="str">
        <f>IF(B42=" - "," - ",SUM(C$20:C42))</f>
        <v> - </v>
      </c>
      <c r="E42" s="58" t="str">
        <f t="shared" si="0"/>
        <v> - </v>
      </c>
      <c r="F42" s="59" t="str">
        <f t="shared" si="1"/>
        <v> - </v>
      </c>
    </row>
    <row r="43" spans="2:6" ht="12.75">
      <c r="B43" s="60" t="str">
        <f t="shared" si="2"/>
        <v> - </v>
      </c>
      <c r="C43" s="58" t="str">
        <f t="shared" si="3"/>
        <v> - </v>
      </c>
      <c r="D43" s="58" t="str">
        <f>IF(B43=" - "," - ",SUM(C$20:C43))</f>
        <v> - </v>
      </c>
      <c r="E43" s="58" t="str">
        <f t="shared" si="0"/>
        <v> - </v>
      </c>
      <c r="F43" s="59" t="str">
        <f t="shared" si="1"/>
        <v> - </v>
      </c>
    </row>
    <row r="44" spans="2:6" ht="12.75">
      <c r="B44" s="60" t="str">
        <f t="shared" si="2"/>
        <v> - </v>
      </c>
      <c r="C44" s="58" t="str">
        <f t="shared" si="3"/>
        <v> - </v>
      </c>
      <c r="D44" s="58" t="str">
        <f>IF(B44=" - "," - ",SUM(C$20:C44))</f>
        <v> - </v>
      </c>
      <c r="E44" s="58" t="str">
        <f t="shared" si="0"/>
        <v> - </v>
      </c>
      <c r="F44" s="59" t="str">
        <f t="shared" si="1"/>
        <v> - </v>
      </c>
    </row>
    <row r="45" spans="2:6" ht="12.75">
      <c r="B45" s="60" t="str">
        <f t="shared" si="2"/>
        <v> - </v>
      </c>
      <c r="C45" s="58" t="str">
        <f t="shared" si="3"/>
        <v> - </v>
      </c>
      <c r="D45" s="58" t="str">
        <f>IF(B45=" - "," - ",SUM(C$20:C45))</f>
        <v> - </v>
      </c>
      <c r="E45" s="58" t="str">
        <f t="shared" si="0"/>
        <v> - </v>
      </c>
      <c r="F45" s="59" t="str">
        <f t="shared" si="1"/>
        <v> - </v>
      </c>
    </row>
    <row r="46" spans="2:6" ht="12.75">
      <c r="B46" s="60" t="str">
        <f t="shared" si="2"/>
        <v> - </v>
      </c>
      <c r="C46" s="58" t="str">
        <f t="shared" si="3"/>
        <v> - </v>
      </c>
      <c r="D46" s="58" t="str">
        <f>IF(B46=" - "," - ",SUM(C$20:C46))</f>
        <v> - </v>
      </c>
      <c r="E46" s="58" t="str">
        <f t="shared" si="0"/>
        <v> - </v>
      </c>
      <c r="F46" s="59" t="str">
        <f t="shared" si="1"/>
        <v> - </v>
      </c>
    </row>
    <row r="47" spans="2:6" ht="12.75">
      <c r="B47" s="60" t="str">
        <f t="shared" si="2"/>
        <v> - </v>
      </c>
      <c r="C47" s="58" t="str">
        <f t="shared" si="3"/>
        <v> - </v>
      </c>
      <c r="D47" s="58" t="str">
        <f>IF(B47=" - "," - ",SUM(C$20:C47))</f>
        <v> - </v>
      </c>
      <c r="E47" s="58" t="str">
        <f t="shared" si="0"/>
        <v> - </v>
      </c>
      <c r="F47" s="59" t="str">
        <f t="shared" si="1"/>
        <v> - </v>
      </c>
    </row>
    <row r="48" spans="2:6" ht="12.75">
      <c r="B48" s="60" t="str">
        <f t="shared" si="2"/>
        <v> - </v>
      </c>
      <c r="C48" s="58" t="str">
        <f t="shared" si="3"/>
        <v> - </v>
      </c>
      <c r="D48" s="58" t="str">
        <f>IF(B48=" - "," - ",SUM(C$20:C48))</f>
        <v> - </v>
      </c>
      <c r="E48" s="58" t="str">
        <f t="shared" si="0"/>
        <v> - </v>
      </c>
      <c r="F48" s="59" t="str">
        <f t="shared" si="1"/>
        <v> - </v>
      </c>
    </row>
    <row r="49" spans="2:6" ht="12.75">
      <c r="B49" s="60" t="str">
        <f t="shared" si="2"/>
        <v> - </v>
      </c>
      <c r="C49" s="58" t="str">
        <f t="shared" si="3"/>
        <v> - </v>
      </c>
      <c r="D49" s="58" t="str">
        <f>IF(B49=" - "," - ",SUM(C$20:C49))</f>
        <v> - </v>
      </c>
      <c r="E49" s="58" t="str">
        <f t="shared" si="0"/>
        <v> - </v>
      </c>
      <c r="F49" s="59" t="str">
        <f t="shared" si="1"/>
        <v> - </v>
      </c>
    </row>
    <row r="50" spans="2:6" ht="12.75">
      <c r="B50" s="60" t="str">
        <f t="shared" si="2"/>
        <v> - </v>
      </c>
      <c r="C50" s="58" t="str">
        <f t="shared" si="3"/>
        <v> - </v>
      </c>
      <c r="D50" s="58" t="str">
        <f>IF(B50=" - "," - ",SUM(C$20:C50))</f>
        <v> - </v>
      </c>
      <c r="E50" s="58" t="str">
        <f t="shared" si="0"/>
        <v> - </v>
      </c>
      <c r="F50" s="59" t="str">
        <f t="shared" si="1"/>
        <v> - </v>
      </c>
    </row>
    <row r="51" spans="2:6" ht="12.75">
      <c r="B51" s="60" t="str">
        <f t="shared" si="2"/>
        <v> - </v>
      </c>
      <c r="C51" s="58" t="str">
        <f t="shared" si="3"/>
        <v> - </v>
      </c>
      <c r="D51" s="58" t="str">
        <f>IF(B51=" - "," - ",SUM(C$20:C51))</f>
        <v> - </v>
      </c>
      <c r="E51" s="58" t="str">
        <f t="shared" si="0"/>
        <v> - </v>
      </c>
      <c r="F51" s="59" t="str">
        <f t="shared" si="1"/>
        <v> - </v>
      </c>
    </row>
    <row r="52" spans="2:6" ht="12.75">
      <c r="B52" s="60" t="str">
        <f t="shared" si="2"/>
        <v> - </v>
      </c>
      <c r="C52" s="58" t="str">
        <f aca="true" t="shared" si="4" ref="C52:C69">IF(B52=" - "," - ",IF(method="SL",IF(conv="Half-Year",P*1/n*(MIN(n,B52-0.5)-MAX(0,B52-1.5)),IF(conv="Mid-Quarter",P*1/n*(MIN(n,B52-Q/4+0.125)-MAX(0,B52-1-Q/4+0.125)),P*1/n*(MIN(n,B52-m/12+1/24)-MAX(0,B52-1-m/12+1/24)))),IF(conv="Half-Year",VDB(P,0,n,MAX(0,B52-1.5),MIN(n,B52-0.5),$F$13),IF(conv="Mid-Quarter",VDB(P,0,n,MAX(0,B52-1-Q/4+0.125),MIN(n,B52-Q/4+0.125),$F$13,FALSE),"n/a"))))</f>
        <v> - </v>
      </c>
      <c r="D52" s="58" t="str">
        <f>IF(B52=" - "," - ",SUM(C$20:C52))</f>
        <v> - </v>
      </c>
      <c r="E52" s="58" t="str">
        <f aca="true" t="shared" si="5" ref="E52:E69">IF(B52=" - "," - ",P-D52)</f>
        <v> - </v>
      </c>
      <c r="F52" s="59" t="str">
        <f t="shared" si="1"/>
        <v> - </v>
      </c>
    </row>
    <row r="53" spans="2:6" ht="12.75">
      <c r="B53" s="60" t="str">
        <f aca="true" t="shared" si="6" ref="B53:B69">IF(B52=" - "," - ",IF(B52+1&gt;last," - ",B52+1))</f>
        <v> - </v>
      </c>
      <c r="C53" s="58" t="str">
        <f t="shared" si="4"/>
        <v> - </v>
      </c>
      <c r="D53" s="58" t="str">
        <f>IF(B53=" - "," - ",SUM(C$20:C53))</f>
        <v> - </v>
      </c>
      <c r="E53" s="58" t="str">
        <f t="shared" si="5"/>
        <v> - </v>
      </c>
      <c r="F53" s="59" t="str">
        <f t="shared" si="1"/>
        <v> - </v>
      </c>
    </row>
    <row r="54" spans="2:6" ht="12.75">
      <c r="B54" s="60" t="str">
        <f t="shared" si="6"/>
        <v> - </v>
      </c>
      <c r="C54" s="58" t="str">
        <f t="shared" si="4"/>
        <v> - </v>
      </c>
      <c r="D54" s="58" t="str">
        <f>IF(B54=" - "," - ",SUM(C$20:C54))</f>
        <v> - </v>
      </c>
      <c r="E54" s="58" t="str">
        <f t="shared" si="5"/>
        <v> - </v>
      </c>
      <c r="F54" s="59" t="str">
        <f t="shared" si="1"/>
        <v> - </v>
      </c>
    </row>
    <row r="55" spans="2:6" ht="12.75">
      <c r="B55" s="60" t="str">
        <f t="shared" si="6"/>
        <v> - </v>
      </c>
      <c r="C55" s="58" t="str">
        <f t="shared" si="4"/>
        <v> - </v>
      </c>
      <c r="D55" s="58" t="str">
        <f>IF(B55=" - "," - ",SUM(C$20:C55))</f>
        <v> - </v>
      </c>
      <c r="E55" s="58" t="str">
        <f t="shared" si="5"/>
        <v> - </v>
      </c>
      <c r="F55" s="59" t="str">
        <f t="shared" si="1"/>
        <v> - </v>
      </c>
    </row>
    <row r="56" spans="2:6" ht="12.75">
      <c r="B56" s="60" t="str">
        <f t="shared" si="6"/>
        <v> - </v>
      </c>
      <c r="C56" s="58" t="str">
        <f t="shared" si="4"/>
        <v> - </v>
      </c>
      <c r="D56" s="58" t="str">
        <f>IF(B56=" - "," - ",SUM(C$20:C56))</f>
        <v> - </v>
      </c>
      <c r="E56" s="58" t="str">
        <f t="shared" si="5"/>
        <v> - </v>
      </c>
      <c r="F56" s="59" t="str">
        <f t="shared" si="1"/>
        <v> - </v>
      </c>
    </row>
    <row r="57" spans="2:6" ht="12.75">
      <c r="B57" s="60" t="str">
        <f t="shared" si="6"/>
        <v> - </v>
      </c>
      <c r="C57" s="58" t="str">
        <f t="shared" si="4"/>
        <v> - </v>
      </c>
      <c r="D57" s="58" t="str">
        <f>IF(B57=" - "," - ",SUM(C$20:C57))</f>
        <v> - </v>
      </c>
      <c r="E57" s="58" t="str">
        <f t="shared" si="5"/>
        <v> - </v>
      </c>
      <c r="F57" s="59" t="str">
        <f t="shared" si="1"/>
        <v> - </v>
      </c>
    </row>
    <row r="58" spans="2:6" ht="12.75">
      <c r="B58" s="60" t="str">
        <f t="shared" si="6"/>
        <v> - </v>
      </c>
      <c r="C58" s="58" t="str">
        <f t="shared" si="4"/>
        <v> - </v>
      </c>
      <c r="D58" s="58" t="str">
        <f>IF(B58=" - "," - ",SUM(C$20:C58))</f>
        <v> - </v>
      </c>
      <c r="E58" s="58" t="str">
        <f t="shared" si="5"/>
        <v> - </v>
      </c>
      <c r="F58" s="59" t="str">
        <f t="shared" si="1"/>
        <v> - </v>
      </c>
    </row>
    <row r="59" spans="2:6" ht="12.75">
      <c r="B59" s="60" t="str">
        <f t="shared" si="6"/>
        <v> - </v>
      </c>
      <c r="C59" s="58" t="str">
        <f t="shared" si="4"/>
        <v> - </v>
      </c>
      <c r="D59" s="58" t="str">
        <f>IF(B59=" - "," - ",SUM(C$20:C59))</f>
        <v> - </v>
      </c>
      <c r="E59" s="58" t="str">
        <f t="shared" si="5"/>
        <v> - </v>
      </c>
      <c r="F59" s="59" t="str">
        <f t="shared" si="1"/>
        <v> - </v>
      </c>
    </row>
    <row r="60" spans="2:6" ht="12.75">
      <c r="B60" s="60" t="str">
        <f t="shared" si="6"/>
        <v> - </v>
      </c>
      <c r="C60" s="58" t="str">
        <f t="shared" si="4"/>
        <v> - </v>
      </c>
      <c r="D60" s="58" t="str">
        <f>IF(B60=" - "," - ",SUM(C$20:C60))</f>
        <v> - </v>
      </c>
      <c r="E60" s="58" t="str">
        <f t="shared" si="5"/>
        <v> - </v>
      </c>
      <c r="F60" s="59" t="str">
        <f t="shared" si="1"/>
        <v> - </v>
      </c>
    </row>
    <row r="61" spans="2:6" ht="12.75">
      <c r="B61" s="60" t="str">
        <f t="shared" si="6"/>
        <v> - </v>
      </c>
      <c r="C61" s="58" t="str">
        <f t="shared" si="4"/>
        <v> - </v>
      </c>
      <c r="D61" s="58" t="str">
        <f>IF(B61=" - "," - ",SUM(C$20:C61))</f>
        <v> - </v>
      </c>
      <c r="E61" s="58" t="str">
        <f t="shared" si="5"/>
        <v> - </v>
      </c>
      <c r="F61" s="59" t="str">
        <f t="shared" si="1"/>
        <v> - </v>
      </c>
    </row>
    <row r="62" spans="2:6" ht="12.75">
      <c r="B62" s="60" t="str">
        <f t="shared" si="6"/>
        <v> - </v>
      </c>
      <c r="C62" s="58" t="str">
        <f t="shared" si="4"/>
        <v> - </v>
      </c>
      <c r="D62" s="58" t="str">
        <f>IF(B62=" - "," - ",SUM(C$20:C62))</f>
        <v> - </v>
      </c>
      <c r="E62" s="58" t="str">
        <f t="shared" si="5"/>
        <v> - </v>
      </c>
      <c r="F62" s="59" t="str">
        <f t="shared" si="1"/>
        <v> - </v>
      </c>
    </row>
    <row r="63" spans="2:6" ht="12.75">
      <c r="B63" s="60" t="str">
        <f t="shared" si="6"/>
        <v> - </v>
      </c>
      <c r="C63" s="58" t="str">
        <f t="shared" si="4"/>
        <v> - </v>
      </c>
      <c r="D63" s="58" t="str">
        <f>IF(B63=" - "," - ",SUM(C$20:C63))</f>
        <v> - </v>
      </c>
      <c r="E63" s="58" t="str">
        <f t="shared" si="5"/>
        <v> - </v>
      </c>
      <c r="F63" s="59" t="str">
        <f t="shared" si="1"/>
        <v> - </v>
      </c>
    </row>
    <row r="64" spans="2:6" ht="12.75">
      <c r="B64" s="60" t="str">
        <f t="shared" si="6"/>
        <v> - </v>
      </c>
      <c r="C64" s="58" t="str">
        <f t="shared" si="4"/>
        <v> - </v>
      </c>
      <c r="D64" s="58" t="str">
        <f>IF(B64=" - "," - ",SUM(C$20:C64))</f>
        <v> - </v>
      </c>
      <c r="E64" s="58" t="str">
        <f t="shared" si="5"/>
        <v> - </v>
      </c>
      <c r="F64" s="59" t="str">
        <f t="shared" si="1"/>
        <v> - </v>
      </c>
    </row>
    <row r="65" spans="2:6" ht="12.75">
      <c r="B65" s="60" t="str">
        <f t="shared" si="6"/>
        <v> - </v>
      </c>
      <c r="C65" s="58" t="str">
        <f t="shared" si="4"/>
        <v> - </v>
      </c>
      <c r="D65" s="58" t="str">
        <f>IF(B65=" - "," - ",SUM(C$20:C65))</f>
        <v> - </v>
      </c>
      <c r="E65" s="58" t="str">
        <f t="shared" si="5"/>
        <v> - </v>
      </c>
      <c r="F65" s="59" t="str">
        <f t="shared" si="1"/>
        <v> - </v>
      </c>
    </row>
    <row r="66" spans="2:6" ht="12.75">
      <c r="B66" s="60" t="str">
        <f t="shared" si="6"/>
        <v> - </v>
      </c>
      <c r="C66" s="58" t="str">
        <f t="shared" si="4"/>
        <v> - </v>
      </c>
      <c r="D66" s="58" t="str">
        <f>IF(B66=" - "," - ",SUM(C$20:C66))</f>
        <v> - </v>
      </c>
      <c r="E66" s="58" t="str">
        <f t="shared" si="5"/>
        <v> - </v>
      </c>
      <c r="F66" s="59" t="str">
        <f t="shared" si="1"/>
        <v> - </v>
      </c>
    </row>
    <row r="67" spans="2:6" ht="12.75">
      <c r="B67" s="60" t="str">
        <f t="shared" si="6"/>
        <v> - </v>
      </c>
      <c r="C67" s="58" t="str">
        <f t="shared" si="4"/>
        <v> - </v>
      </c>
      <c r="D67" s="58" t="str">
        <f>IF(B67=" - "," - ",SUM(C$20:C67))</f>
        <v> - </v>
      </c>
      <c r="E67" s="58" t="str">
        <f t="shared" si="5"/>
        <v> - </v>
      </c>
      <c r="F67" s="59" t="str">
        <f t="shared" si="1"/>
        <v> - </v>
      </c>
    </row>
    <row r="68" spans="2:6" ht="12.75">
      <c r="B68" s="60" t="str">
        <f t="shared" si="6"/>
        <v> - </v>
      </c>
      <c r="C68" s="58" t="str">
        <f t="shared" si="4"/>
        <v> - </v>
      </c>
      <c r="D68" s="58" t="str">
        <f>IF(B68=" - "," - ",SUM(C$20:C68))</f>
        <v> - </v>
      </c>
      <c r="E68" s="58" t="str">
        <f t="shared" si="5"/>
        <v> - </v>
      </c>
      <c r="F68" s="59" t="str">
        <f t="shared" si="1"/>
        <v> - </v>
      </c>
    </row>
    <row r="69" spans="2:6" ht="12.75">
      <c r="B69" s="60" t="str">
        <f t="shared" si="6"/>
        <v> - </v>
      </c>
      <c r="C69" s="58" t="str">
        <f t="shared" si="4"/>
        <v> - </v>
      </c>
      <c r="D69" s="58" t="str">
        <f>IF(B69=" - "," - ",SUM(C$20:C69))</f>
        <v> - </v>
      </c>
      <c r="E69" s="58" t="str">
        <f t="shared" si="5"/>
        <v> - </v>
      </c>
      <c r="F69" s="59" t="str">
        <f t="shared" si="1"/>
        <v> - </v>
      </c>
    </row>
  </sheetData>
  <sheetProtection formatCells="0" insertColumns="0" insertRows="0" insertHyperlinks="0" selectLockedCells="1" sort="0" autoFilter="0" pivotTables="0"/>
  <mergeCells count="2">
    <mergeCell ref="D9:F9"/>
    <mergeCell ref="D10:F10"/>
  </mergeCells>
  <conditionalFormatting sqref="D15">
    <cfRule type="expression" priority="1" dxfId="2" stopIfTrue="1">
      <formula>$D$14="Half-Year"</formula>
    </cfRule>
  </conditionalFormatting>
  <conditionalFormatting sqref="C15">
    <cfRule type="expression" priority="2" dxfId="1" stopIfTrue="1">
      <formula>$D$14="Half-Year"</formula>
    </cfRule>
  </conditionalFormatting>
  <conditionalFormatting sqref="E13">
    <cfRule type="expression" priority="3" dxfId="1" stopIfTrue="1">
      <formula>$D$13="SL"</formula>
    </cfRule>
  </conditionalFormatting>
  <conditionalFormatting sqref="F13">
    <cfRule type="expression" priority="4" dxfId="2" stopIfTrue="1">
      <formula>$D$13="SL"</formula>
    </cfRule>
  </conditionalFormatting>
  <dataValidations count="2">
    <dataValidation type="list" allowBlank="1" showInputMessage="1" showErrorMessage="1" sqref="D14">
      <formula1>"Half-Year, Mid-Quarter, Mid-Month"</formula1>
    </dataValidation>
    <dataValidation type="list" allowBlank="1" showInputMessage="1" showErrorMessage="1" sqref="D13">
      <formula1>"SL, DB-SL"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 r:id="rId3"/>
  <headerFooter alignWithMargins="0">
    <oddFooter>&amp;CPage &amp;P&amp;RDepreciation Calculator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  <pageSetUpPr fitToPage="1"/>
  </sheetPr>
  <dimension ref="A1:K69"/>
  <sheetViews>
    <sheetView showGridLines="0" zoomScalePageLayoutView="0" workbookViewId="0" topLeftCell="A1">
      <selection activeCell="L6" sqref="L6"/>
    </sheetView>
  </sheetViews>
  <sheetFormatPr defaultColWidth="11.421875" defaultRowHeight="12.75"/>
  <cols>
    <col min="1" max="1" width="2.8515625" style="2" customWidth="1"/>
    <col min="2" max="2" width="6.7109375" style="2" customWidth="1"/>
    <col min="3" max="3" width="12.00390625" style="5" bestFit="1" customWidth="1"/>
    <col min="4" max="6" width="12.140625" style="2" customWidth="1"/>
    <col min="7" max="7" width="13.00390625" style="2" customWidth="1"/>
    <col min="8" max="9" width="12.140625" style="2" customWidth="1"/>
    <col min="10" max="10" width="8.00390625" style="2" customWidth="1"/>
    <col min="11" max="11" width="14.7109375" style="2" customWidth="1"/>
    <col min="12" max="16384" width="11.421875" style="2" customWidth="1"/>
  </cols>
  <sheetData>
    <row r="1" spans="2:10" ht="26.25">
      <c r="B1" s="34" t="s">
        <v>9</v>
      </c>
      <c r="C1" s="35"/>
      <c r="D1" s="35"/>
      <c r="E1" s="35"/>
      <c r="F1" s="35"/>
      <c r="G1" s="35"/>
      <c r="H1" s="35"/>
      <c r="I1" s="35"/>
      <c r="J1" s="3"/>
    </row>
    <row r="2" spans="2:11" ht="12.75">
      <c r="B2" s="67" t="s">
        <v>36</v>
      </c>
      <c r="C2" s="68"/>
      <c r="D2" s="68"/>
      <c r="E2" s="68"/>
      <c r="F2" s="69"/>
      <c r="G2" s="69"/>
      <c r="H2" s="69"/>
      <c r="I2" s="69"/>
      <c r="J2" s="1"/>
      <c r="K2" s="4"/>
    </row>
    <row r="3" spans="2:11" ht="12.75">
      <c r="B3" s="70" t="s">
        <v>29</v>
      </c>
      <c r="C3" s="66"/>
      <c r="D3" s="66"/>
      <c r="E3" s="66"/>
      <c r="F3" s="66"/>
      <c r="G3" s="66"/>
      <c r="H3" s="66"/>
      <c r="I3" s="66"/>
      <c r="J3" s="4"/>
      <c r="K3" s="13"/>
    </row>
    <row r="4" spans="2:11" ht="12.75">
      <c r="B4" s="70" t="s">
        <v>30</v>
      </c>
      <c r="C4" s="66"/>
      <c r="D4" s="66"/>
      <c r="E4" s="66"/>
      <c r="F4" s="66"/>
      <c r="G4" s="66"/>
      <c r="H4" s="66"/>
      <c r="I4" s="66"/>
      <c r="J4" s="4"/>
      <c r="K4" s="4"/>
    </row>
    <row r="5" spans="2:11" ht="12.75">
      <c r="B5" s="70" t="s">
        <v>31</v>
      </c>
      <c r="C5" s="66"/>
      <c r="D5" s="66"/>
      <c r="E5" s="66"/>
      <c r="F5" s="66"/>
      <c r="G5" s="66"/>
      <c r="H5" s="66"/>
      <c r="I5" s="66"/>
      <c r="J5" s="4"/>
      <c r="K5" s="4"/>
    </row>
    <row r="6" spans="1:11" ht="28.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36" t="s">
        <v>38</v>
      </c>
      <c r="C7" s="37"/>
      <c r="D7" s="38"/>
      <c r="E7" s="39"/>
      <c r="F7" s="40"/>
      <c r="G7" s="40"/>
      <c r="H7" s="40"/>
      <c r="I7" s="40"/>
      <c r="J7" s="4"/>
      <c r="K7" s="4"/>
    </row>
    <row r="8" spans="2:10" ht="14.25">
      <c r="B8" s="44"/>
      <c r="C8" s="44"/>
      <c r="D8" s="45" t="s">
        <v>5</v>
      </c>
      <c r="E8" s="71"/>
      <c r="F8" s="72"/>
      <c r="G8" s="73"/>
      <c r="H8" s="49"/>
      <c r="I8" s="48"/>
      <c r="J8" s="4"/>
    </row>
    <row r="9" spans="2:10" ht="14.25">
      <c r="B9" s="44"/>
      <c r="C9" s="44"/>
      <c r="D9" s="45" t="s">
        <v>13</v>
      </c>
      <c r="E9" s="71"/>
      <c r="F9" s="72"/>
      <c r="G9" s="73"/>
      <c r="H9" s="49"/>
      <c r="I9" s="48"/>
      <c r="J9" s="4"/>
    </row>
    <row r="10" spans="2:10" ht="14.25">
      <c r="B10" s="46"/>
      <c r="C10" s="46"/>
      <c r="D10" s="45" t="s">
        <v>35</v>
      </c>
      <c r="E10" s="21">
        <v>7500</v>
      </c>
      <c r="F10" s="48"/>
      <c r="G10" s="47"/>
      <c r="H10" s="44"/>
      <c r="I10" s="48"/>
      <c r="J10" s="4"/>
    </row>
    <row r="11" spans="2:10" ht="14.25">
      <c r="B11" s="46"/>
      <c r="C11" s="46"/>
      <c r="D11" s="45" t="s">
        <v>12</v>
      </c>
      <c r="E11" s="21">
        <v>7</v>
      </c>
      <c r="F11" s="48"/>
      <c r="G11" s="44"/>
      <c r="H11" s="44"/>
      <c r="I11" s="48"/>
      <c r="J11" s="4"/>
    </row>
    <row r="12" spans="2:10" ht="14.25">
      <c r="B12" s="46"/>
      <c r="C12" s="46"/>
      <c r="D12" s="45" t="s">
        <v>6</v>
      </c>
      <c r="E12" s="22" t="s">
        <v>37</v>
      </c>
      <c r="F12" s="7" t="s">
        <v>8</v>
      </c>
      <c r="G12" s="24"/>
      <c r="H12" s="50"/>
      <c r="I12" s="48"/>
      <c r="J12" s="4"/>
    </row>
    <row r="13" spans="2:10" ht="14.25">
      <c r="B13" s="44"/>
      <c r="C13" s="44"/>
      <c r="D13" s="45" t="s">
        <v>10</v>
      </c>
      <c r="E13" s="22" t="s">
        <v>41</v>
      </c>
      <c r="F13" s="48"/>
      <c r="G13" s="44"/>
      <c r="H13" s="44"/>
      <c r="I13" s="48"/>
      <c r="J13" s="4"/>
    </row>
    <row r="14" spans="2:10" ht="14.25">
      <c r="B14" s="44"/>
      <c r="C14" s="44"/>
      <c r="D14" s="45" t="str">
        <f>"Placed in Service "&amp;IF(E13="Mid-Quarter","Quarter",IF(E13="Mid-Month","Month",""))</f>
        <v>Placed in Service Month</v>
      </c>
      <c r="E14" s="21">
        <v>1</v>
      </c>
      <c r="F14" s="48"/>
      <c r="G14" s="47"/>
      <c r="H14" s="44"/>
      <c r="I14" s="48"/>
      <c r="J14" s="4"/>
    </row>
    <row r="15" spans="2:10" ht="14.25">
      <c r="B15" s="44"/>
      <c r="C15" s="44"/>
      <c r="D15" s="45" t="s">
        <v>14</v>
      </c>
      <c r="E15" s="23">
        <f>IF(conv="Half-Year",ROUNDUP(n+0.5,0),IF(conv="Mid-Quarter",ROUNDUP(n+Q/4,0),IF(conv="Mid-Month",ROUNDUP(n+m/12,0),"n/a")))</f>
        <v>8</v>
      </c>
      <c r="F15" s="48"/>
      <c r="G15" s="47"/>
      <c r="H15" s="46"/>
      <c r="I15" s="48"/>
      <c r="J15" s="4"/>
    </row>
    <row r="16" spans="2:10" ht="14.25">
      <c r="B16" s="44"/>
      <c r="C16" s="44"/>
      <c r="D16" s="45" t="s">
        <v>19</v>
      </c>
      <c r="E16" s="20">
        <f>IF(conv="Half-Year",0.5,IF(conv="Mid-Quarter",1-Q/4+0.125,IF(conv="Mid-Month",1-m/12+1/24,"n/a")))</f>
        <v>0.9583333333333333</v>
      </c>
      <c r="F16" s="48"/>
      <c r="G16" s="46"/>
      <c r="H16" s="44"/>
      <c r="I16" s="48"/>
      <c r="J16" s="4"/>
    </row>
    <row r="17" spans="2:11" ht="15">
      <c r="B17" s="4"/>
      <c r="C17" s="4"/>
      <c r="D17" s="4"/>
      <c r="E17" s="4"/>
      <c r="F17" s="6"/>
      <c r="G17" s="4"/>
      <c r="H17" s="4"/>
      <c r="I17" s="7"/>
      <c r="J17" s="4"/>
      <c r="K17" s="4"/>
    </row>
    <row r="18" spans="2:11" ht="24.75" customHeight="1">
      <c r="B18" s="55" t="s">
        <v>0</v>
      </c>
      <c r="C18" s="9"/>
      <c r="D18" s="9"/>
      <c r="E18" s="9"/>
      <c r="F18" s="4"/>
      <c r="G18" s="4"/>
      <c r="H18" s="4"/>
      <c r="I18" s="15" t="s">
        <v>40</v>
      </c>
      <c r="J18" s="4"/>
      <c r="K18" s="4"/>
    </row>
    <row r="19" spans="2:11" ht="14.25">
      <c r="B19" s="41" t="s">
        <v>1</v>
      </c>
      <c r="C19" s="42" t="s">
        <v>16</v>
      </c>
      <c r="D19" s="43" t="s">
        <v>15</v>
      </c>
      <c r="E19" s="43" t="s">
        <v>18</v>
      </c>
      <c r="F19" s="43" t="s">
        <v>20</v>
      </c>
      <c r="G19" s="43" t="s">
        <v>32</v>
      </c>
      <c r="H19" s="43" t="s">
        <v>34</v>
      </c>
      <c r="I19" s="43" t="s">
        <v>17</v>
      </c>
      <c r="J19" s="4"/>
      <c r="K19" s="4"/>
    </row>
    <row r="20" spans="2:11" ht="12.75">
      <c r="B20" s="28">
        <v>1</v>
      </c>
      <c r="C20" s="25"/>
      <c r="D20" s="51">
        <f>P</f>
        <v>7500</v>
      </c>
      <c r="E20" s="52">
        <f aca="true" t="shared" si="0" ref="E20:E51">IF(B20=" - "," - ",IF(B20=last,D20*100%,IF(B20=1,ROUND(D20*1/n*$E$16,2),ROUND(D20*1/(n-(B20-1)+(1-$E$16)),2))))</f>
        <v>1026.79</v>
      </c>
      <c r="F20" s="52">
        <f aca="true" t="shared" si="1" ref="F20:F51">IF(B20=" - "," - ",IF(method="SL",0,IF(B20=last,D20*100%,ROUND(D20*$G$12/n*IF(conv="Half-Year",MIN(n,B20-0.5)-MAX(0,B20-1.5),MIN(n,B20-Q/4+0.125)-MAX(0,B20-1-Q/4+0.125)),2))))</f>
        <v>0</v>
      </c>
      <c r="G20" s="52">
        <f aca="true" t="shared" si="2" ref="G20:G51">IF(B20=" - "," - ",IF(method="SL",E20,MAX(E20,F20)))</f>
        <v>1026.79</v>
      </c>
      <c r="H20" s="52">
        <f>IF(B20=" - "," - ",SUM(G$20:G20))</f>
        <v>1026.79</v>
      </c>
      <c r="I20" s="52">
        <f aca="true" t="shared" si="3" ref="I20:I51">IF(B20=" - "," - ",P-H20)</f>
        <v>6473.21</v>
      </c>
      <c r="J20" s="4"/>
      <c r="K20" s="4"/>
    </row>
    <row r="21" spans="2:11" ht="12.75">
      <c r="B21" s="54">
        <f aca="true" t="shared" si="4" ref="B21:B69">IF(B20=" - "," - ",IF(B20+1&gt;last," - ",B20+1))</f>
        <v>2</v>
      </c>
      <c r="C21" s="26">
        <v>500</v>
      </c>
      <c r="D21" s="53">
        <f>IF(B21=" - "," - ",I20+C21)</f>
        <v>6973.21</v>
      </c>
      <c r="E21" s="52">
        <f t="shared" si="0"/>
        <v>1154.19</v>
      </c>
      <c r="F21" s="52">
        <f t="shared" si="1"/>
        <v>0</v>
      </c>
      <c r="G21" s="52">
        <f t="shared" si="2"/>
        <v>1154.19</v>
      </c>
      <c r="H21" s="52">
        <f>IF(B21=" - "," - ",SUM(G$20:G21))</f>
        <v>2180.98</v>
      </c>
      <c r="I21" s="52">
        <f t="shared" si="3"/>
        <v>5319.02</v>
      </c>
      <c r="J21" s="4"/>
      <c r="K21" s="4"/>
    </row>
    <row r="22" spans="2:11" ht="12.75">
      <c r="B22" s="54">
        <f t="shared" si="4"/>
        <v>3</v>
      </c>
      <c r="C22" s="26"/>
      <c r="D22" s="53">
        <f aca="true" t="shared" si="5" ref="D22:D69">IF(B22=" - "," - ",I21+C22)</f>
        <v>5319.02</v>
      </c>
      <c r="E22" s="52">
        <f t="shared" si="0"/>
        <v>1055.01</v>
      </c>
      <c r="F22" s="52">
        <f t="shared" si="1"/>
        <v>0</v>
      </c>
      <c r="G22" s="52">
        <f t="shared" si="2"/>
        <v>1055.01</v>
      </c>
      <c r="H22" s="52">
        <f>IF(B22=" - "," - ",SUM(G$20:G22))</f>
        <v>3235.99</v>
      </c>
      <c r="I22" s="52">
        <f t="shared" si="3"/>
        <v>4264.01</v>
      </c>
      <c r="J22" s="4"/>
      <c r="K22" s="4"/>
    </row>
    <row r="23" spans="2:9" ht="12.75">
      <c r="B23" s="54">
        <f t="shared" si="4"/>
        <v>4</v>
      </c>
      <c r="C23" s="27"/>
      <c r="D23" s="53">
        <f t="shared" si="5"/>
        <v>4264.01</v>
      </c>
      <c r="E23" s="52">
        <f t="shared" si="0"/>
        <v>1055.01</v>
      </c>
      <c r="F23" s="52">
        <f t="shared" si="1"/>
        <v>0</v>
      </c>
      <c r="G23" s="52">
        <f t="shared" si="2"/>
        <v>1055.01</v>
      </c>
      <c r="H23" s="52">
        <f>IF(B23=" - "," - ",SUM(G$20:G23))</f>
        <v>4291</v>
      </c>
      <c r="I23" s="52">
        <f t="shared" si="3"/>
        <v>3209</v>
      </c>
    </row>
    <row r="24" spans="2:9" ht="12.75">
      <c r="B24" s="54">
        <f t="shared" si="4"/>
        <v>5</v>
      </c>
      <c r="C24" s="27"/>
      <c r="D24" s="53">
        <f t="shared" si="5"/>
        <v>3209</v>
      </c>
      <c r="E24" s="52">
        <f t="shared" si="0"/>
        <v>1055.01</v>
      </c>
      <c r="F24" s="52">
        <f t="shared" si="1"/>
        <v>0</v>
      </c>
      <c r="G24" s="52">
        <f t="shared" si="2"/>
        <v>1055.01</v>
      </c>
      <c r="H24" s="52">
        <f>IF(B24=" - "," - ",SUM(G$20:G24))</f>
        <v>5346.01</v>
      </c>
      <c r="I24" s="52">
        <f t="shared" si="3"/>
        <v>2153.99</v>
      </c>
    </row>
    <row r="25" spans="2:9" ht="12.75">
      <c r="B25" s="54">
        <f t="shared" si="4"/>
        <v>6</v>
      </c>
      <c r="C25" s="27"/>
      <c r="D25" s="53">
        <f t="shared" si="5"/>
        <v>2153.99</v>
      </c>
      <c r="E25" s="52">
        <f t="shared" si="0"/>
        <v>1055.02</v>
      </c>
      <c r="F25" s="52">
        <f t="shared" si="1"/>
        <v>0</v>
      </c>
      <c r="G25" s="52">
        <f t="shared" si="2"/>
        <v>1055.02</v>
      </c>
      <c r="H25" s="52">
        <f>IF(B25=" - "," - ",SUM(G$20:G25))</f>
        <v>6401.030000000001</v>
      </c>
      <c r="I25" s="52">
        <f t="shared" si="3"/>
        <v>1098.9699999999993</v>
      </c>
    </row>
    <row r="26" spans="2:9" ht="12.75">
      <c r="B26" s="54">
        <f t="shared" si="4"/>
        <v>7</v>
      </c>
      <c r="C26" s="27"/>
      <c r="D26" s="53">
        <f t="shared" si="5"/>
        <v>1098.9699999999993</v>
      </c>
      <c r="E26" s="52">
        <f t="shared" si="0"/>
        <v>1055.01</v>
      </c>
      <c r="F26" s="52">
        <f t="shared" si="1"/>
        <v>0</v>
      </c>
      <c r="G26" s="52">
        <f t="shared" si="2"/>
        <v>1055.01</v>
      </c>
      <c r="H26" s="52">
        <f>IF(B26=" - "," - ",SUM(G$20:G26))</f>
        <v>7456.040000000001</v>
      </c>
      <c r="I26" s="52">
        <f t="shared" si="3"/>
        <v>43.95999999999913</v>
      </c>
    </row>
    <row r="27" spans="2:9" ht="12.75">
      <c r="B27" s="54">
        <f t="shared" si="4"/>
        <v>8</v>
      </c>
      <c r="C27" s="27"/>
      <c r="D27" s="53">
        <f t="shared" si="5"/>
        <v>43.95999999999913</v>
      </c>
      <c r="E27" s="52">
        <f t="shared" si="0"/>
        <v>43.95999999999913</v>
      </c>
      <c r="F27" s="52">
        <f t="shared" si="1"/>
        <v>0</v>
      </c>
      <c r="G27" s="52">
        <f t="shared" si="2"/>
        <v>43.95999999999913</v>
      </c>
      <c r="H27" s="52">
        <f>IF(B27=" - "," - ",SUM(G$20:G27))</f>
        <v>7500</v>
      </c>
      <c r="I27" s="52">
        <f t="shared" si="3"/>
        <v>0</v>
      </c>
    </row>
    <row r="28" spans="2:9" ht="12.75">
      <c r="B28" s="54" t="str">
        <f t="shared" si="4"/>
        <v> - </v>
      </c>
      <c r="C28" s="27"/>
      <c r="D28" s="53" t="str">
        <f t="shared" si="5"/>
        <v> - </v>
      </c>
      <c r="E28" s="52" t="str">
        <f t="shared" si="0"/>
        <v> - </v>
      </c>
      <c r="F28" s="52" t="str">
        <f t="shared" si="1"/>
        <v> - </v>
      </c>
      <c r="G28" s="52" t="str">
        <f t="shared" si="2"/>
        <v> - </v>
      </c>
      <c r="H28" s="52" t="str">
        <f>IF(B28=" - "," - ",SUM(G$20:G28))</f>
        <v> - </v>
      </c>
      <c r="I28" s="52" t="str">
        <f t="shared" si="3"/>
        <v> - </v>
      </c>
    </row>
    <row r="29" spans="2:9" ht="12.75">
      <c r="B29" s="54" t="str">
        <f t="shared" si="4"/>
        <v> - </v>
      </c>
      <c r="C29" s="27"/>
      <c r="D29" s="53" t="str">
        <f t="shared" si="5"/>
        <v> - </v>
      </c>
      <c r="E29" s="52" t="str">
        <f t="shared" si="0"/>
        <v> - </v>
      </c>
      <c r="F29" s="52" t="str">
        <f t="shared" si="1"/>
        <v> - </v>
      </c>
      <c r="G29" s="52" t="str">
        <f t="shared" si="2"/>
        <v> - </v>
      </c>
      <c r="H29" s="52" t="str">
        <f>IF(B29=" - "," - ",SUM(G$20:G29))</f>
        <v> - </v>
      </c>
      <c r="I29" s="52" t="str">
        <f t="shared" si="3"/>
        <v> - </v>
      </c>
    </row>
    <row r="30" spans="2:9" ht="12.75">
      <c r="B30" s="54" t="str">
        <f t="shared" si="4"/>
        <v> - </v>
      </c>
      <c r="C30" s="27"/>
      <c r="D30" s="53" t="str">
        <f t="shared" si="5"/>
        <v> - </v>
      </c>
      <c r="E30" s="52" t="str">
        <f t="shared" si="0"/>
        <v> - </v>
      </c>
      <c r="F30" s="52" t="str">
        <f t="shared" si="1"/>
        <v> - </v>
      </c>
      <c r="G30" s="52" t="str">
        <f t="shared" si="2"/>
        <v> - </v>
      </c>
      <c r="H30" s="52" t="str">
        <f>IF(B30=" - "," - ",SUM(G$20:G30))</f>
        <v> - </v>
      </c>
      <c r="I30" s="52" t="str">
        <f t="shared" si="3"/>
        <v> - </v>
      </c>
    </row>
    <row r="31" spans="2:9" ht="12.75">
      <c r="B31" s="54" t="str">
        <f t="shared" si="4"/>
        <v> - </v>
      </c>
      <c r="C31" s="27"/>
      <c r="D31" s="53" t="str">
        <f t="shared" si="5"/>
        <v> - </v>
      </c>
      <c r="E31" s="52" t="str">
        <f t="shared" si="0"/>
        <v> - </v>
      </c>
      <c r="F31" s="52" t="str">
        <f t="shared" si="1"/>
        <v> - </v>
      </c>
      <c r="G31" s="52" t="str">
        <f t="shared" si="2"/>
        <v> - </v>
      </c>
      <c r="H31" s="52" t="str">
        <f>IF(B31=" - "," - ",SUM(G$20:G31))</f>
        <v> - </v>
      </c>
      <c r="I31" s="52" t="str">
        <f t="shared" si="3"/>
        <v> - </v>
      </c>
    </row>
    <row r="32" spans="2:9" ht="12.75">
      <c r="B32" s="54" t="str">
        <f t="shared" si="4"/>
        <v> - </v>
      </c>
      <c r="C32" s="27"/>
      <c r="D32" s="53" t="str">
        <f t="shared" si="5"/>
        <v> - </v>
      </c>
      <c r="E32" s="52" t="str">
        <f t="shared" si="0"/>
        <v> - </v>
      </c>
      <c r="F32" s="52" t="str">
        <f t="shared" si="1"/>
        <v> - </v>
      </c>
      <c r="G32" s="52" t="str">
        <f t="shared" si="2"/>
        <v> - </v>
      </c>
      <c r="H32" s="52" t="str">
        <f>IF(B32=" - "," - ",SUM(G$20:G32))</f>
        <v> - </v>
      </c>
      <c r="I32" s="52" t="str">
        <f t="shared" si="3"/>
        <v> - </v>
      </c>
    </row>
    <row r="33" spans="2:9" ht="12.75">
      <c r="B33" s="54" t="str">
        <f t="shared" si="4"/>
        <v> - </v>
      </c>
      <c r="C33" s="27"/>
      <c r="D33" s="53" t="str">
        <f t="shared" si="5"/>
        <v> - </v>
      </c>
      <c r="E33" s="52" t="str">
        <f t="shared" si="0"/>
        <v> - </v>
      </c>
      <c r="F33" s="52" t="str">
        <f t="shared" si="1"/>
        <v> - </v>
      </c>
      <c r="G33" s="52" t="str">
        <f t="shared" si="2"/>
        <v> - </v>
      </c>
      <c r="H33" s="52" t="str">
        <f>IF(B33=" - "," - ",SUM(G$20:G33))</f>
        <v> - </v>
      </c>
      <c r="I33" s="52" t="str">
        <f t="shared" si="3"/>
        <v> - </v>
      </c>
    </row>
    <row r="34" spans="2:9" ht="12.75">
      <c r="B34" s="54" t="str">
        <f t="shared" si="4"/>
        <v> - </v>
      </c>
      <c r="C34" s="27"/>
      <c r="D34" s="53" t="str">
        <f t="shared" si="5"/>
        <v> - </v>
      </c>
      <c r="E34" s="52" t="str">
        <f t="shared" si="0"/>
        <v> - </v>
      </c>
      <c r="F34" s="52" t="str">
        <f t="shared" si="1"/>
        <v> - </v>
      </c>
      <c r="G34" s="52" t="str">
        <f t="shared" si="2"/>
        <v> - </v>
      </c>
      <c r="H34" s="52" t="str">
        <f>IF(B34=" - "," - ",SUM(G$20:G34))</f>
        <v> - </v>
      </c>
      <c r="I34" s="52" t="str">
        <f t="shared" si="3"/>
        <v> - </v>
      </c>
    </row>
    <row r="35" spans="2:9" ht="12.75">
      <c r="B35" s="54" t="str">
        <f t="shared" si="4"/>
        <v> - </v>
      </c>
      <c r="C35" s="27"/>
      <c r="D35" s="53" t="str">
        <f t="shared" si="5"/>
        <v> - </v>
      </c>
      <c r="E35" s="52" t="str">
        <f t="shared" si="0"/>
        <v> - </v>
      </c>
      <c r="F35" s="52" t="str">
        <f t="shared" si="1"/>
        <v> - </v>
      </c>
      <c r="G35" s="52" t="str">
        <f t="shared" si="2"/>
        <v> - </v>
      </c>
      <c r="H35" s="52" t="str">
        <f>IF(B35=" - "," - ",SUM(G$20:G35))</f>
        <v> - </v>
      </c>
      <c r="I35" s="52" t="str">
        <f t="shared" si="3"/>
        <v> - </v>
      </c>
    </row>
    <row r="36" spans="2:9" ht="12.75">
      <c r="B36" s="54" t="str">
        <f t="shared" si="4"/>
        <v> - </v>
      </c>
      <c r="C36" s="27"/>
      <c r="D36" s="53" t="str">
        <f t="shared" si="5"/>
        <v> - </v>
      </c>
      <c r="E36" s="52" t="str">
        <f t="shared" si="0"/>
        <v> - </v>
      </c>
      <c r="F36" s="52" t="str">
        <f t="shared" si="1"/>
        <v> - </v>
      </c>
      <c r="G36" s="52" t="str">
        <f t="shared" si="2"/>
        <v> - </v>
      </c>
      <c r="H36" s="52" t="str">
        <f>IF(B36=" - "," - ",SUM(G$20:G36))</f>
        <v> - </v>
      </c>
      <c r="I36" s="52" t="str">
        <f t="shared" si="3"/>
        <v> - </v>
      </c>
    </row>
    <row r="37" spans="2:9" ht="12.75">
      <c r="B37" s="54" t="str">
        <f t="shared" si="4"/>
        <v> - </v>
      </c>
      <c r="C37" s="27"/>
      <c r="D37" s="53" t="str">
        <f t="shared" si="5"/>
        <v> - </v>
      </c>
      <c r="E37" s="52" t="str">
        <f t="shared" si="0"/>
        <v> - </v>
      </c>
      <c r="F37" s="52" t="str">
        <f t="shared" si="1"/>
        <v> - </v>
      </c>
      <c r="G37" s="52" t="str">
        <f t="shared" si="2"/>
        <v> - </v>
      </c>
      <c r="H37" s="52" t="str">
        <f>IF(B37=" - "," - ",SUM(G$20:G37))</f>
        <v> - </v>
      </c>
      <c r="I37" s="52" t="str">
        <f t="shared" si="3"/>
        <v> - </v>
      </c>
    </row>
    <row r="38" spans="2:9" ht="12.75">
      <c r="B38" s="54" t="str">
        <f t="shared" si="4"/>
        <v> - </v>
      </c>
      <c r="C38" s="27"/>
      <c r="D38" s="53" t="str">
        <f t="shared" si="5"/>
        <v> - </v>
      </c>
      <c r="E38" s="52" t="str">
        <f t="shared" si="0"/>
        <v> - </v>
      </c>
      <c r="F38" s="52" t="str">
        <f t="shared" si="1"/>
        <v> - </v>
      </c>
      <c r="G38" s="52" t="str">
        <f t="shared" si="2"/>
        <v> - </v>
      </c>
      <c r="H38" s="52" t="str">
        <f>IF(B38=" - "," - ",SUM(G$20:G38))</f>
        <v> - </v>
      </c>
      <c r="I38" s="52" t="str">
        <f t="shared" si="3"/>
        <v> - </v>
      </c>
    </row>
    <row r="39" spans="2:9" ht="12.75">
      <c r="B39" s="54" t="str">
        <f t="shared" si="4"/>
        <v> - </v>
      </c>
      <c r="C39" s="27"/>
      <c r="D39" s="53" t="str">
        <f t="shared" si="5"/>
        <v> - </v>
      </c>
      <c r="E39" s="52" t="str">
        <f t="shared" si="0"/>
        <v> - </v>
      </c>
      <c r="F39" s="52" t="str">
        <f t="shared" si="1"/>
        <v> - </v>
      </c>
      <c r="G39" s="52" t="str">
        <f t="shared" si="2"/>
        <v> - </v>
      </c>
      <c r="H39" s="52" t="str">
        <f>IF(B39=" - "," - ",SUM(G$20:G39))</f>
        <v> - </v>
      </c>
      <c r="I39" s="52" t="str">
        <f t="shared" si="3"/>
        <v> - </v>
      </c>
    </row>
    <row r="40" spans="2:9" ht="12.75">
      <c r="B40" s="54" t="str">
        <f t="shared" si="4"/>
        <v> - </v>
      </c>
      <c r="C40" s="27"/>
      <c r="D40" s="53" t="str">
        <f t="shared" si="5"/>
        <v> - </v>
      </c>
      <c r="E40" s="52" t="str">
        <f t="shared" si="0"/>
        <v> - </v>
      </c>
      <c r="F40" s="52" t="str">
        <f t="shared" si="1"/>
        <v> - </v>
      </c>
      <c r="G40" s="52" t="str">
        <f t="shared" si="2"/>
        <v> - </v>
      </c>
      <c r="H40" s="52" t="str">
        <f>IF(B40=" - "," - ",SUM(G$20:G40))</f>
        <v> - </v>
      </c>
      <c r="I40" s="52" t="str">
        <f t="shared" si="3"/>
        <v> - </v>
      </c>
    </row>
    <row r="41" spans="2:9" ht="12.75">
      <c r="B41" s="54" t="str">
        <f t="shared" si="4"/>
        <v> - </v>
      </c>
      <c r="C41" s="27"/>
      <c r="D41" s="53" t="str">
        <f t="shared" si="5"/>
        <v> - </v>
      </c>
      <c r="E41" s="52" t="str">
        <f t="shared" si="0"/>
        <v> - </v>
      </c>
      <c r="F41" s="52" t="str">
        <f t="shared" si="1"/>
        <v> - </v>
      </c>
      <c r="G41" s="52" t="str">
        <f t="shared" si="2"/>
        <v> - </v>
      </c>
      <c r="H41" s="52" t="str">
        <f>IF(B41=" - "," - ",SUM(G$20:G41))</f>
        <v> - </v>
      </c>
      <c r="I41" s="52" t="str">
        <f t="shared" si="3"/>
        <v> - </v>
      </c>
    </row>
    <row r="42" spans="2:9" ht="12.75">
      <c r="B42" s="54" t="str">
        <f t="shared" si="4"/>
        <v> - </v>
      </c>
      <c r="C42" s="27"/>
      <c r="D42" s="53" t="str">
        <f t="shared" si="5"/>
        <v> - </v>
      </c>
      <c r="E42" s="52" t="str">
        <f t="shared" si="0"/>
        <v> - </v>
      </c>
      <c r="F42" s="52" t="str">
        <f t="shared" si="1"/>
        <v> - </v>
      </c>
      <c r="G42" s="52" t="str">
        <f t="shared" si="2"/>
        <v> - </v>
      </c>
      <c r="H42" s="52" t="str">
        <f>IF(B42=" - "," - ",SUM(G$20:G42))</f>
        <v> - </v>
      </c>
      <c r="I42" s="52" t="str">
        <f t="shared" si="3"/>
        <v> - </v>
      </c>
    </row>
    <row r="43" spans="2:9" ht="12.75">
      <c r="B43" s="54" t="str">
        <f t="shared" si="4"/>
        <v> - </v>
      </c>
      <c r="C43" s="27"/>
      <c r="D43" s="53" t="str">
        <f t="shared" si="5"/>
        <v> - </v>
      </c>
      <c r="E43" s="52" t="str">
        <f t="shared" si="0"/>
        <v> - </v>
      </c>
      <c r="F43" s="52" t="str">
        <f t="shared" si="1"/>
        <v> - </v>
      </c>
      <c r="G43" s="52" t="str">
        <f t="shared" si="2"/>
        <v> - </v>
      </c>
      <c r="H43" s="52" t="str">
        <f>IF(B43=" - "," - ",SUM(G$20:G43))</f>
        <v> - </v>
      </c>
      <c r="I43" s="52" t="str">
        <f t="shared" si="3"/>
        <v> - </v>
      </c>
    </row>
    <row r="44" spans="2:9" ht="12.75">
      <c r="B44" s="54" t="str">
        <f t="shared" si="4"/>
        <v> - </v>
      </c>
      <c r="C44" s="27"/>
      <c r="D44" s="53" t="str">
        <f t="shared" si="5"/>
        <v> - </v>
      </c>
      <c r="E44" s="52" t="str">
        <f t="shared" si="0"/>
        <v> - </v>
      </c>
      <c r="F44" s="52" t="str">
        <f t="shared" si="1"/>
        <v> - </v>
      </c>
      <c r="G44" s="52" t="str">
        <f t="shared" si="2"/>
        <v> - </v>
      </c>
      <c r="H44" s="52" t="str">
        <f>IF(B44=" - "," - ",SUM(G$20:G44))</f>
        <v> - </v>
      </c>
      <c r="I44" s="52" t="str">
        <f t="shared" si="3"/>
        <v> - </v>
      </c>
    </row>
    <row r="45" spans="2:9" ht="12.75">
      <c r="B45" s="54" t="str">
        <f t="shared" si="4"/>
        <v> - </v>
      </c>
      <c r="C45" s="27"/>
      <c r="D45" s="53" t="str">
        <f t="shared" si="5"/>
        <v> - </v>
      </c>
      <c r="E45" s="52" t="str">
        <f t="shared" si="0"/>
        <v> - </v>
      </c>
      <c r="F45" s="52" t="str">
        <f t="shared" si="1"/>
        <v> - </v>
      </c>
      <c r="G45" s="52" t="str">
        <f t="shared" si="2"/>
        <v> - </v>
      </c>
      <c r="H45" s="52" t="str">
        <f>IF(B45=" - "," - ",SUM(G$20:G45))</f>
        <v> - </v>
      </c>
      <c r="I45" s="52" t="str">
        <f t="shared" si="3"/>
        <v> - </v>
      </c>
    </row>
    <row r="46" spans="2:9" ht="12.75">
      <c r="B46" s="54" t="str">
        <f t="shared" si="4"/>
        <v> - </v>
      </c>
      <c r="C46" s="27"/>
      <c r="D46" s="53" t="str">
        <f t="shared" si="5"/>
        <v> - </v>
      </c>
      <c r="E46" s="52" t="str">
        <f t="shared" si="0"/>
        <v> - </v>
      </c>
      <c r="F46" s="52" t="str">
        <f t="shared" si="1"/>
        <v> - </v>
      </c>
      <c r="G46" s="52" t="str">
        <f t="shared" si="2"/>
        <v> - </v>
      </c>
      <c r="H46" s="52" t="str">
        <f>IF(B46=" - "," - ",SUM(G$20:G46))</f>
        <v> - </v>
      </c>
      <c r="I46" s="52" t="str">
        <f t="shared" si="3"/>
        <v> - </v>
      </c>
    </row>
    <row r="47" spans="2:9" ht="12.75">
      <c r="B47" s="54" t="str">
        <f t="shared" si="4"/>
        <v> - </v>
      </c>
      <c r="C47" s="27"/>
      <c r="D47" s="53" t="str">
        <f t="shared" si="5"/>
        <v> - </v>
      </c>
      <c r="E47" s="52" t="str">
        <f t="shared" si="0"/>
        <v> - </v>
      </c>
      <c r="F47" s="52" t="str">
        <f t="shared" si="1"/>
        <v> - </v>
      </c>
      <c r="G47" s="52" t="str">
        <f t="shared" si="2"/>
        <v> - </v>
      </c>
      <c r="H47" s="52" t="str">
        <f>IF(B47=" - "," - ",SUM(G$20:G47))</f>
        <v> - </v>
      </c>
      <c r="I47" s="52" t="str">
        <f t="shared" si="3"/>
        <v> - </v>
      </c>
    </row>
    <row r="48" spans="2:9" ht="12.75">
      <c r="B48" s="54" t="str">
        <f t="shared" si="4"/>
        <v> - </v>
      </c>
      <c r="C48" s="27"/>
      <c r="D48" s="53" t="str">
        <f t="shared" si="5"/>
        <v> - </v>
      </c>
      <c r="E48" s="52" t="str">
        <f t="shared" si="0"/>
        <v> - </v>
      </c>
      <c r="F48" s="52" t="str">
        <f t="shared" si="1"/>
        <v> - </v>
      </c>
      <c r="G48" s="52" t="str">
        <f t="shared" si="2"/>
        <v> - </v>
      </c>
      <c r="H48" s="52" t="str">
        <f>IF(B48=" - "," - ",SUM(G$20:G48))</f>
        <v> - </v>
      </c>
      <c r="I48" s="52" t="str">
        <f t="shared" si="3"/>
        <v> - </v>
      </c>
    </row>
    <row r="49" spans="2:9" ht="12.75">
      <c r="B49" s="54" t="str">
        <f t="shared" si="4"/>
        <v> - </v>
      </c>
      <c r="C49" s="27"/>
      <c r="D49" s="53" t="str">
        <f t="shared" si="5"/>
        <v> - </v>
      </c>
      <c r="E49" s="52" t="str">
        <f t="shared" si="0"/>
        <v> - </v>
      </c>
      <c r="F49" s="52" t="str">
        <f t="shared" si="1"/>
        <v> - </v>
      </c>
      <c r="G49" s="52" t="str">
        <f t="shared" si="2"/>
        <v> - </v>
      </c>
      <c r="H49" s="52" t="str">
        <f>IF(B49=" - "," - ",SUM(G$20:G49))</f>
        <v> - </v>
      </c>
      <c r="I49" s="52" t="str">
        <f t="shared" si="3"/>
        <v> - </v>
      </c>
    </row>
    <row r="50" spans="2:9" ht="12.75">
      <c r="B50" s="54" t="str">
        <f t="shared" si="4"/>
        <v> - </v>
      </c>
      <c r="C50" s="27"/>
      <c r="D50" s="53" t="str">
        <f t="shared" si="5"/>
        <v> - </v>
      </c>
      <c r="E50" s="52" t="str">
        <f t="shared" si="0"/>
        <v> - </v>
      </c>
      <c r="F50" s="52" t="str">
        <f t="shared" si="1"/>
        <v> - </v>
      </c>
      <c r="G50" s="52" t="str">
        <f t="shared" si="2"/>
        <v> - </v>
      </c>
      <c r="H50" s="52" t="str">
        <f>IF(B50=" - "," - ",SUM(G$20:G50))</f>
        <v> - </v>
      </c>
      <c r="I50" s="52" t="str">
        <f t="shared" si="3"/>
        <v> - </v>
      </c>
    </row>
    <row r="51" spans="2:9" ht="12.75">
      <c r="B51" s="54" t="str">
        <f t="shared" si="4"/>
        <v> - </v>
      </c>
      <c r="C51" s="27"/>
      <c r="D51" s="53" t="str">
        <f t="shared" si="5"/>
        <v> - </v>
      </c>
      <c r="E51" s="52" t="str">
        <f t="shared" si="0"/>
        <v> - </v>
      </c>
      <c r="F51" s="52" t="str">
        <f t="shared" si="1"/>
        <v> - </v>
      </c>
      <c r="G51" s="52" t="str">
        <f t="shared" si="2"/>
        <v> - </v>
      </c>
      <c r="H51" s="52" t="str">
        <f>IF(B51=" - "," - ",SUM(G$20:G51))</f>
        <v> - </v>
      </c>
      <c r="I51" s="52" t="str">
        <f t="shared" si="3"/>
        <v> - </v>
      </c>
    </row>
    <row r="52" spans="2:9" ht="12.75">
      <c r="B52" s="54" t="str">
        <f t="shared" si="4"/>
        <v> - </v>
      </c>
      <c r="C52" s="27"/>
      <c r="D52" s="53" t="str">
        <f t="shared" si="5"/>
        <v> - </v>
      </c>
      <c r="E52" s="52" t="str">
        <f aca="true" t="shared" si="6" ref="E52:E69">IF(B52=" - "," - ",IF(B52=last,D52*100%,IF(B52=1,ROUND(D52*1/n*$E$16,2),ROUND(D52*1/(n-(B52-1)+(1-$E$16)),2))))</f>
        <v> - </v>
      </c>
      <c r="F52" s="52" t="str">
        <f aca="true" t="shared" si="7" ref="F52:F69">IF(B52=" - "," - ",IF(method="SL",0,IF(B52=last,D52*100%,ROUND(D52*$G$12/n*IF(conv="Half-Year",MIN(n,B52-0.5)-MAX(0,B52-1.5),MIN(n,B52-Q/4+0.125)-MAX(0,B52-1-Q/4+0.125)),2))))</f>
        <v> - </v>
      </c>
      <c r="G52" s="52" t="str">
        <f aca="true" t="shared" si="8" ref="G52:G69">IF(B52=" - "," - ",IF(method="SL",E52,MAX(E52,F52)))</f>
        <v> - </v>
      </c>
      <c r="H52" s="52" t="str">
        <f>IF(B52=" - "," - ",SUM(G$20:G52))</f>
        <v> - </v>
      </c>
      <c r="I52" s="52" t="str">
        <f aca="true" t="shared" si="9" ref="I52:I69">IF(B52=" - "," - ",P-H52)</f>
        <v> - </v>
      </c>
    </row>
    <row r="53" spans="2:9" ht="12.75">
      <c r="B53" s="54" t="str">
        <f t="shared" si="4"/>
        <v> - </v>
      </c>
      <c r="C53" s="27"/>
      <c r="D53" s="53" t="str">
        <f t="shared" si="5"/>
        <v> - </v>
      </c>
      <c r="E53" s="52" t="str">
        <f t="shared" si="6"/>
        <v> - </v>
      </c>
      <c r="F53" s="52" t="str">
        <f t="shared" si="7"/>
        <v> - </v>
      </c>
      <c r="G53" s="52" t="str">
        <f t="shared" si="8"/>
        <v> - </v>
      </c>
      <c r="H53" s="52" t="str">
        <f>IF(B53=" - "," - ",SUM(G$20:G53))</f>
        <v> - </v>
      </c>
      <c r="I53" s="52" t="str">
        <f t="shared" si="9"/>
        <v> - </v>
      </c>
    </row>
    <row r="54" spans="2:9" ht="12.75">
      <c r="B54" s="54" t="str">
        <f t="shared" si="4"/>
        <v> - </v>
      </c>
      <c r="C54" s="27"/>
      <c r="D54" s="53" t="str">
        <f t="shared" si="5"/>
        <v> - </v>
      </c>
      <c r="E54" s="52" t="str">
        <f t="shared" si="6"/>
        <v> - </v>
      </c>
      <c r="F54" s="52" t="str">
        <f t="shared" si="7"/>
        <v> - </v>
      </c>
      <c r="G54" s="52" t="str">
        <f t="shared" si="8"/>
        <v> - </v>
      </c>
      <c r="H54" s="52" t="str">
        <f>IF(B54=" - "," - ",SUM(G$20:G54))</f>
        <v> - </v>
      </c>
      <c r="I54" s="52" t="str">
        <f t="shared" si="9"/>
        <v> - </v>
      </c>
    </row>
    <row r="55" spans="2:9" ht="12.75">
      <c r="B55" s="54" t="str">
        <f t="shared" si="4"/>
        <v> - </v>
      </c>
      <c r="C55" s="27"/>
      <c r="D55" s="53" t="str">
        <f t="shared" si="5"/>
        <v> - </v>
      </c>
      <c r="E55" s="52" t="str">
        <f t="shared" si="6"/>
        <v> - </v>
      </c>
      <c r="F55" s="52" t="str">
        <f t="shared" si="7"/>
        <v> - </v>
      </c>
      <c r="G55" s="52" t="str">
        <f t="shared" si="8"/>
        <v> - </v>
      </c>
      <c r="H55" s="52" t="str">
        <f>IF(B55=" - "," - ",SUM(G$20:G55))</f>
        <v> - </v>
      </c>
      <c r="I55" s="52" t="str">
        <f t="shared" si="9"/>
        <v> - </v>
      </c>
    </row>
    <row r="56" spans="2:9" ht="12.75">
      <c r="B56" s="54" t="str">
        <f t="shared" si="4"/>
        <v> - </v>
      </c>
      <c r="C56" s="27"/>
      <c r="D56" s="53" t="str">
        <f t="shared" si="5"/>
        <v> - </v>
      </c>
      <c r="E56" s="52" t="str">
        <f t="shared" si="6"/>
        <v> - </v>
      </c>
      <c r="F56" s="52" t="str">
        <f t="shared" si="7"/>
        <v> - </v>
      </c>
      <c r="G56" s="52" t="str">
        <f t="shared" si="8"/>
        <v> - </v>
      </c>
      <c r="H56" s="52" t="str">
        <f>IF(B56=" - "," - ",SUM(G$20:G56))</f>
        <v> - </v>
      </c>
      <c r="I56" s="52" t="str">
        <f t="shared" si="9"/>
        <v> - </v>
      </c>
    </row>
    <row r="57" spans="2:9" ht="12.75">
      <c r="B57" s="54" t="str">
        <f t="shared" si="4"/>
        <v> - </v>
      </c>
      <c r="C57" s="27"/>
      <c r="D57" s="53" t="str">
        <f t="shared" si="5"/>
        <v> - </v>
      </c>
      <c r="E57" s="52" t="str">
        <f t="shared" si="6"/>
        <v> - </v>
      </c>
      <c r="F57" s="52" t="str">
        <f t="shared" si="7"/>
        <v> - </v>
      </c>
      <c r="G57" s="52" t="str">
        <f t="shared" si="8"/>
        <v> - </v>
      </c>
      <c r="H57" s="52" t="str">
        <f>IF(B57=" - "," - ",SUM(G$20:G57))</f>
        <v> - </v>
      </c>
      <c r="I57" s="52" t="str">
        <f t="shared" si="9"/>
        <v> - </v>
      </c>
    </row>
    <row r="58" spans="2:9" ht="12.75">
      <c r="B58" s="54" t="str">
        <f t="shared" si="4"/>
        <v> - </v>
      </c>
      <c r="C58" s="27"/>
      <c r="D58" s="53" t="str">
        <f t="shared" si="5"/>
        <v> - </v>
      </c>
      <c r="E58" s="52" t="str">
        <f t="shared" si="6"/>
        <v> - </v>
      </c>
      <c r="F58" s="52" t="str">
        <f t="shared" si="7"/>
        <v> - </v>
      </c>
      <c r="G58" s="52" t="str">
        <f t="shared" si="8"/>
        <v> - </v>
      </c>
      <c r="H58" s="52" t="str">
        <f>IF(B58=" - "," - ",SUM(G$20:G58))</f>
        <v> - </v>
      </c>
      <c r="I58" s="52" t="str">
        <f t="shared" si="9"/>
        <v> - </v>
      </c>
    </row>
    <row r="59" spans="2:9" ht="12.75">
      <c r="B59" s="54" t="str">
        <f t="shared" si="4"/>
        <v> - </v>
      </c>
      <c r="C59" s="27"/>
      <c r="D59" s="53" t="str">
        <f t="shared" si="5"/>
        <v> - </v>
      </c>
      <c r="E59" s="52" t="str">
        <f t="shared" si="6"/>
        <v> - </v>
      </c>
      <c r="F59" s="52" t="str">
        <f t="shared" si="7"/>
        <v> - </v>
      </c>
      <c r="G59" s="52" t="str">
        <f t="shared" si="8"/>
        <v> - </v>
      </c>
      <c r="H59" s="52" t="str">
        <f>IF(B59=" - "," - ",SUM(G$20:G59))</f>
        <v> - </v>
      </c>
      <c r="I59" s="52" t="str">
        <f t="shared" si="9"/>
        <v> - </v>
      </c>
    </row>
    <row r="60" spans="2:9" ht="12.75">
      <c r="B60" s="54" t="str">
        <f t="shared" si="4"/>
        <v> - </v>
      </c>
      <c r="C60" s="27"/>
      <c r="D60" s="53" t="str">
        <f t="shared" si="5"/>
        <v> - </v>
      </c>
      <c r="E60" s="52" t="str">
        <f t="shared" si="6"/>
        <v> - </v>
      </c>
      <c r="F60" s="52" t="str">
        <f t="shared" si="7"/>
        <v> - </v>
      </c>
      <c r="G60" s="52" t="str">
        <f t="shared" si="8"/>
        <v> - </v>
      </c>
      <c r="H60" s="52" t="str">
        <f>IF(B60=" - "," - ",SUM(G$20:G60))</f>
        <v> - </v>
      </c>
      <c r="I60" s="52" t="str">
        <f t="shared" si="9"/>
        <v> - </v>
      </c>
    </row>
    <row r="61" spans="2:9" ht="12.75">
      <c r="B61" s="54" t="str">
        <f t="shared" si="4"/>
        <v> - </v>
      </c>
      <c r="C61" s="27"/>
      <c r="D61" s="53" t="str">
        <f t="shared" si="5"/>
        <v> - </v>
      </c>
      <c r="E61" s="52" t="str">
        <f t="shared" si="6"/>
        <v> - </v>
      </c>
      <c r="F61" s="52" t="str">
        <f t="shared" si="7"/>
        <v> - </v>
      </c>
      <c r="G61" s="52" t="str">
        <f t="shared" si="8"/>
        <v> - </v>
      </c>
      <c r="H61" s="52" t="str">
        <f>IF(B61=" - "," - ",SUM(G$20:G61))</f>
        <v> - </v>
      </c>
      <c r="I61" s="52" t="str">
        <f t="shared" si="9"/>
        <v> - </v>
      </c>
    </row>
    <row r="62" spans="2:9" ht="12.75">
      <c r="B62" s="54" t="str">
        <f t="shared" si="4"/>
        <v> - </v>
      </c>
      <c r="C62" s="27"/>
      <c r="D62" s="53" t="str">
        <f t="shared" si="5"/>
        <v> - </v>
      </c>
      <c r="E62" s="52" t="str">
        <f t="shared" si="6"/>
        <v> - </v>
      </c>
      <c r="F62" s="52" t="str">
        <f t="shared" si="7"/>
        <v> - </v>
      </c>
      <c r="G62" s="52" t="str">
        <f t="shared" si="8"/>
        <v> - </v>
      </c>
      <c r="H62" s="52" t="str">
        <f>IF(B62=" - "," - ",SUM(G$20:G62))</f>
        <v> - </v>
      </c>
      <c r="I62" s="52" t="str">
        <f t="shared" si="9"/>
        <v> - </v>
      </c>
    </row>
    <row r="63" spans="2:9" ht="12.75">
      <c r="B63" s="54" t="str">
        <f t="shared" si="4"/>
        <v> - </v>
      </c>
      <c r="C63" s="27"/>
      <c r="D63" s="53" t="str">
        <f t="shared" si="5"/>
        <v> - </v>
      </c>
      <c r="E63" s="52" t="str">
        <f t="shared" si="6"/>
        <v> - </v>
      </c>
      <c r="F63" s="52" t="str">
        <f t="shared" si="7"/>
        <v> - </v>
      </c>
      <c r="G63" s="52" t="str">
        <f t="shared" si="8"/>
        <v> - </v>
      </c>
      <c r="H63" s="52" t="str">
        <f>IF(B63=" - "," - ",SUM(G$20:G63))</f>
        <v> - </v>
      </c>
      <c r="I63" s="52" t="str">
        <f t="shared" si="9"/>
        <v> - </v>
      </c>
    </row>
    <row r="64" spans="2:9" ht="12.75">
      <c r="B64" s="54" t="str">
        <f t="shared" si="4"/>
        <v> - </v>
      </c>
      <c r="C64" s="27"/>
      <c r="D64" s="53" t="str">
        <f t="shared" si="5"/>
        <v> - </v>
      </c>
      <c r="E64" s="52" t="str">
        <f t="shared" si="6"/>
        <v> - </v>
      </c>
      <c r="F64" s="52" t="str">
        <f t="shared" si="7"/>
        <v> - </v>
      </c>
      <c r="G64" s="52" t="str">
        <f t="shared" si="8"/>
        <v> - </v>
      </c>
      <c r="H64" s="52" t="str">
        <f>IF(B64=" - "," - ",SUM(G$20:G64))</f>
        <v> - </v>
      </c>
      <c r="I64" s="52" t="str">
        <f t="shared" si="9"/>
        <v> - </v>
      </c>
    </row>
    <row r="65" spans="2:9" ht="12.75">
      <c r="B65" s="54" t="str">
        <f t="shared" si="4"/>
        <v> - </v>
      </c>
      <c r="C65" s="27"/>
      <c r="D65" s="53" t="str">
        <f t="shared" si="5"/>
        <v> - </v>
      </c>
      <c r="E65" s="52" t="str">
        <f t="shared" si="6"/>
        <v> - </v>
      </c>
      <c r="F65" s="52" t="str">
        <f t="shared" si="7"/>
        <v> - </v>
      </c>
      <c r="G65" s="52" t="str">
        <f t="shared" si="8"/>
        <v> - </v>
      </c>
      <c r="H65" s="52" t="str">
        <f>IF(B65=" - "," - ",SUM(G$20:G65))</f>
        <v> - </v>
      </c>
      <c r="I65" s="52" t="str">
        <f t="shared" si="9"/>
        <v> - </v>
      </c>
    </row>
    <row r="66" spans="2:9" ht="12.75">
      <c r="B66" s="54" t="str">
        <f t="shared" si="4"/>
        <v> - </v>
      </c>
      <c r="C66" s="27"/>
      <c r="D66" s="53" t="str">
        <f t="shared" si="5"/>
        <v> - </v>
      </c>
      <c r="E66" s="52" t="str">
        <f t="shared" si="6"/>
        <v> - </v>
      </c>
      <c r="F66" s="52" t="str">
        <f t="shared" si="7"/>
        <v> - </v>
      </c>
      <c r="G66" s="52" t="str">
        <f t="shared" si="8"/>
        <v> - </v>
      </c>
      <c r="H66" s="52" t="str">
        <f>IF(B66=" - "," - ",SUM(G$20:G66))</f>
        <v> - </v>
      </c>
      <c r="I66" s="52" t="str">
        <f t="shared" si="9"/>
        <v> - </v>
      </c>
    </row>
    <row r="67" spans="2:9" ht="12.75">
      <c r="B67" s="54" t="str">
        <f t="shared" si="4"/>
        <v> - </v>
      </c>
      <c r="C67" s="27"/>
      <c r="D67" s="53" t="str">
        <f t="shared" si="5"/>
        <v> - </v>
      </c>
      <c r="E67" s="52" t="str">
        <f t="shared" si="6"/>
        <v> - </v>
      </c>
      <c r="F67" s="52" t="str">
        <f t="shared" si="7"/>
        <v> - </v>
      </c>
      <c r="G67" s="52" t="str">
        <f t="shared" si="8"/>
        <v> - </v>
      </c>
      <c r="H67" s="52" t="str">
        <f>IF(B67=" - "," - ",SUM(G$20:G67))</f>
        <v> - </v>
      </c>
      <c r="I67" s="52" t="str">
        <f t="shared" si="9"/>
        <v> - </v>
      </c>
    </row>
    <row r="68" spans="2:9" ht="12.75">
      <c r="B68" s="54" t="str">
        <f t="shared" si="4"/>
        <v> - </v>
      </c>
      <c r="C68" s="27"/>
      <c r="D68" s="53" t="str">
        <f t="shared" si="5"/>
        <v> - </v>
      </c>
      <c r="E68" s="52" t="str">
        <f t="shared" si="6"/>
        <v> - </v>
      </c>
      <c r="F68" s="52" t="str">
        <f t="shared" si="7"/>
        <v> - </v>
      </c>
      <c r="G68" s="52" t="str">
        <f t="shared" si="8"/>
        <v> - </v>
      </c>
      <c r="H68" s="52" t="str">
        <f>IF(B68=" - "," - ",SUM(G$20:G68))</f>
        <v> - </v>
      </c>
      <c r="I68" s="52" t="str">
        <f t="shared" si="9"/>
        <v> - </v>
      </c>
    </row>
    <row r="69" spans="2:9" ht="12.75">
      <c r="B69" s="54" t="str">
        <f t="shared" si="4"/>
        <v> - </v>
      </c>
      <c r="C69" s="27"/>
      <c r="D69" s="53" t="str">
        <f t="shared" si="5"/>
        <v> - </v>
      </c>
      <c r="E69" s="52" t="str">
        <f t="shared" si="6"/>
        <v> - </v>
      </c>
      <c r="F69" s="52" t="str">
        <f t="shared" si="7"/>
        <v> - </v>
      </c>
      <c r="G69" s="52" t="str">
        <f t="shared" si="8"/>
        <v> - </v>
      </c>
      <c r="H69" s="52" t="str">
        <f>IF(B69=" - "," - ",SUM(G$20:G69))</f>
        <v> - </v>
      </c>
      <c r="I69" s="52" t="str">
        <f t="shared" si="9"/>
        <v> - </v>
      </c>
    </row>
  </sheetData>
  <sheetProtection formatCells="0" formatColumns="0" formatRows="0" insertColumns="0" insertRows="0" insertHyperlinks="0" selectLockedCells="1" sort="0" autoFilter="0" pivotTables="0"/>
  <mergeCells count="2">
    <mergeCell ref="E8:G8"/>
    <mergeCell ref="E9:G9"/>
  </mergeCells>
  <conditionalFormatting sqref="F12">
    <cfRule type="expression" priority="1" dxfId="1" stopIfTrue="1">
      <formula>$E$12="SL"</formula>
    </cfRule>
  </conditionalFormatting>
  <conditionalFormatting sqref="G12">
    <cfRule type="expression" priority="2" dxfId="2" stopIfTrue="1">
      <formula>$E$12="SL"</formula>
    </cfRule>
  </conditionalFormatting>
  <conditionalFormatting sqref="E14">
    <cfRule type="expression" priority="3" dxfId="2" stopIfTrue="1">
      <formula>$E$13="Half-Year"</formula>
    </cfRule>
  </conditionalFormatting>
  <conditionalFormatting sqref="D14">
    <cfRule type="expression" priority="4" dxfId="1" stopIfTrue="1">
      <formula>$E$13="Half-Year"</formula>
    </cfRule>
  </conditionalFormatting>
  <conditionalFormatting sqref="E13">
    <cfRule type="expression" priority="5" dxfId="0" stopIfTrue="1">
      <formula>AND($E$12="DB-SL",$E$13="Mid-Month")</formula>
    </cfRule>
  </conditionalFormatting>
  <dataValidations count="2">
    <dataValidation type="list" allowBlank="1" showInputMessage="1" showErrorMessage="1" sqref="E13">
      <formula1>"Half-Year, Mid-Quarter, Mid-Month"</formula1>
    </dataValidation>
    <dataValidation type="list" allowBlank="1" showInputMessage="1" showErrorMessage="1" sqref="E12">
      <formula1>"SL, DB-SL"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 r:id="rId3"/>
  <headerFooter alignWithMargins="0">
    <oddFooter>&amp;CPage &amp;P&amp;RDepreciation Calculator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Charles Coker, CPA,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Calculator</dc:title>
  <dc:subject/>
  <dc:creator>Sam</dc:creator>
  <cp:keywords/>
  <dc:description>(c) 2009 Vertex42 LLC. All Rights Reserved.</dc:description>
  <cp:lastModifiedBy>SUMBER REJEKI</cp:lastModifiedBy>
  <cp:lastPrinted>2016-03-29T08:19:18Z</cp:lastPrinted>
  <dcterms:created xsi:type="dcterms:W3CDTF">2004-08-16T18:44:14Z</dcterms:created>
  <dcterms:modified xsi:type="dcterms:W3CDTF">2019-02-19T14:28:56Z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